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99" activeTab="0"/>
  </bookViews>
  <sheets>
    <sheet name="HAZİNE YARDIMI " sheetId="1" r:id="rId1"/>
    <sheet name="İKİNCİ ÖĞRETİM" sheetId="2" r:id="rId2"/>
    <sheet name="YAZ OKULU" sheetId="3" r:id="rId3"/>
    <sheet name="TEZSİZ YÜKSZEK LİSANS" sheetId="4" r:id="rId4"/>
    <sheet name="UZAKTAN EĞİTİM" sheetId="5" r:id="rId5"/>
    <sheet name="BAP" sheetId="6" r:id="rId6"/>
    <sheet name="SKSDB." sheetId="7" r:id="rId7"/>
    <sheet name="KİRA GELİRLERİ" sheetId="8" r:id="rId8"/>
  </sheets>
  <definedNames/>
  <calcPr fullCalcOnLoad="1"/>
</workbook>
</file>

<file path=xl/sharedStrings.xml><?xml version="1.0" encoding="utf-8"?>
<sst xmlns="http://schemas.openxmlformats.org/spreadsheetml/2006/main" count="378" uniqueCount="275">
  <si>
    <t>Kurumsal Kod.</t>
  </si>
  <si>
    <t>Fen-Edebiyat Fakültesi</t>
  </si>
  <si>
    <t>Mühendislik Fakültesi</t>
  </si>
  <si>
    <t xml:space="preserve">İktisadi ve İdari Bilimler Fakültesi </t>
  </si>
  <si>
    <t>Meslek Yüksek Okulu-Oğuzeli</t>
  </si>
  <si>
    <t>Meslek Yüksek Okulu-Turizm ve Otelcilik</t>
  </si>
  <si>
    <t>Sıra 
No:</t>
  </si>
  <si>
    <t>Birim 
Kodu</t>
  </si>
  <si>
    <t>Toplam</t>
  </si>
  <si>
    <t>Birim Adı</t>
  </si>
  <si>
    <t>Yabancı Diller Yüksek Okulu</t>
  </si>
  <si>
    <t>Beden Eğitimi ve Spor Yüksek Okulu</t>
  </si>
  <si>
    <t>İkinci Öğretim Rekt. Payı</t>
  </si>
  <si>
    <t>Genel Toplam</t>
  </si>
  <si>
    <t>Sağlık Hiz.Mes.Yüksek Okulu</t>
  </si>
  <si>
    <t>TMDK.</t>
  </si>
  <si>
    <t>İslahiye MYO.</t>
  </si>
  <si>
    <t>İlahiyat Fakültesi</t>
  </si>
  <si>
    <t xml:space="preserve">Ek Ders </t>
  </si>
  <si>
    <t/>
  </si>
  <si>
    <t>BİRİM ADI</t>
  </si>
  <si>
    <t>38.29.02.00-09.4.2.00-2-03.2</t>
  </si>
  <si>
    <t>38.29.02.00-09.4.2.00-2-03.3</t>
  </si>
  <si>
    <t>38.29.02.00-09.4.2.00-2-03.5</t>
  </si>
  <si>
    <t>38.29.02.00-09.4.2.00-2-03.7</t>
  </si>
  <si>
    <t>SAĞLIK BİLİMLERİ ENSTİTÜSÜ</t>
  </si>
  <si>
    <t>TIP FAKÜLTESİ</t>
  </si>
  <si>
    <t>DİŞ HEKİMLİĞİ</t>
  </si>
  <si>
    <t>SAĞLIK BİLİMLERİ FAKÜLTESİ</t>
  </si>
  <si>
    <t>SAĞLIK HİZ. MESLEK Y.O</t>
  </si>
  <si>
    <t>FEN BİLİMLERİ ENSTİTÜSÜ</t>
  </si>
  <si>
    <t>FEN EDEBİYAT FAKÜLTESİ</t>
  </si>
  <si>
    <t>MİMARLIK FAKÜLTESİ</t>
  </si>
  <si>
    <t>MÜHENDİSLİK FAKÜLTESİ</t>
  </si>
  <si>
    <t>SOSYAL BİLİMLER ENST.</t>
  </si>
  <si>
    <t>GAZİANTEP EĞİTİM FAKÜLTESİ</t>
  </si>
  <si>
    <t>NİZİP EĞİTİM FAKÜLTESİ</t>
  </si>
  <si>
    <t>HUKUK FAKÜLTESİ</t>
  </si>
  <si>
    <t>GÜZEL SANATLAR FAKÜLTESİ</t>
  </si>
  <si>
    <t>İLETİŞİM FAKÜLTESİ</t>
  </si>
  <si>
    <t>İLAHİYAT FAKÜLTESİ</t>
  </si>
  <si>
    <t>BEDEN EĞİTİMİ SPOR Y.OKULU</t>
  </si>
  <si>
    <t>YABANCI DİLLER YÜKSEKOKULU</t>
  </si>
  <si>
    <t>DİĞER MERKEZLER</t>
  </si>
  <si>
    <t xml:space="preserve">GENEL SEKRETERLİK </t>
  </si>
  <si>
    <t>PERSONEL DAİRESİ BAŞKANLIĞI</t>
  </si>
  <si>
    <t>BİLGİ ŞLEM DAİRE BAŞKANLIĞI</t>
  </si>
  <si>
    <t>STRATEJİ GEL. DAİ. BŞK.</t>
  </si>
  <si>
    <t xml:space="preserve">HUKUK MÜŞAVİRLİĞİ </t>
  </si>
  <si>
    <t xml:space="preserve">REKTÖRLÜK (ÖZEL KALAEM) </t>
  </si>
  <si>
    <t>SIRA NO:</t>
  </si>
  <si>
    <t>GENEL TOPLAM</t>
  </si>
  <si>
    <t>ŞAHİNBEY ARAŞT. UYGULAMA HAST.</t>
  </si>
  <si>
    <t>İKT. İDR. BİLM. FAKÜLTESİ</t>
  </si>
  <si>
    <t>İSLAHİYE İKT. İDR. BİLM. FAKÜLTESİ</t>
  </si>
  <si>
    <t>TÜRK MÜZİĞİ DEVLET KONSV.</t>
  </si>
  <si>
    <t>NİZİP MESLEK YÜKSEKOKULU</t>
  </si>
  <si>
    <t>OĞUZELİ MESLEK YÜKSEKOKULU</t>
  </si>
  <si>
    <t>ARABAN MESLEK YÜKSEKOKULU</t>
  </si>
  <si>
    <t>İSLAHİYE MESLEK YÜKSEKOKULU</t>
  </si>
  <si>
    <t>NURDAĞI MESLEK YÜKSEKOKULU</t>
  </si>
  <si>
    <t>TURİZM OTL. MESLEK YÜKSEKOKULU</t>
  </si>
  <si>
    <t>NACİ TOPÇ. MESLEK YÜKSEKOKULU</t>
  </si>
  <si>
    <t>İDARİ VE MALİ İŞLER DAİRE BAŞK.</t>
  </si>
  <si>
    <t>KÜTÜPHANE DÖK.DAİRE BAŞKANLIĞI</t>
  </si>
  <si>
    <t>YAPI İŞLERİ TEKN. DAİ. BŞK.</t>
  </si>
  <si>
    <t>ÖĞRENCİ İŞLERİ DAİRE BAŞK.</t>
  </si>
  <si>
    <t>2011</t>
  </si>
  <si>
    <t>2012</t>
  </si>
  <si>
    <t>2013</t>
  </si>
  <si>
    <t>EĞİTİM BİLİMLERİ ENSTİTÜSÜ</t>
  </si>
  <si>
    <t>Ek Ders</t>
  </si>
  <si>
    <t>2015 İKİNCİ ÖĞRETİM BÜTÇESİ</t>
  </si>
  <si>
    <t>2016 İKİNCİ ÖĞRETİM BÜTÇESİ</t>
  </si>
  <si>
    <t>SKS PAYI</t>
  </si>
  <si>
    <t>GENEL TAVAN</t>
  </si>
  <si>
    <t>Sosyal Bilimler Enstitüsü</t>
  </si>
  <si>
    <t>Fen Bilimleri Enstitüsü</t>
  </si>
  <si>
    <t>Eğitim Bilimleri Enstitüsü</t>
  </si>
  <si>
    <t>Ars.Projeleri Payı</t>
  </si>
  <si>
    <t>Mal ve Hizmet Alımları</t>
  </si>
  <si>
    <t>Sosyal Güvenlik Prim Ödemeleri</t>
  </si>
  <si>
    <t xml:space="preserve">  Personel Giderleri </t>
  </si>
  <si>
    <t>TEKNİK BİLİMLER MYO</t>
  </si>
  <si>
    <t>SOSYAL BİLİMLER MYO</t>
  </si>
  <si>
    <t>Kırtasiye Alımları</t>
  </si>
  <si>
    <t>Temizlik Malzemesi Alımları</t>
  </si>
  <si>
    <t>Yurtiçi Geçici Görev Yollukları</t>
  </si>
  <si>
    <t>Telefon Abonelik ve Kullanım Ücretleri</t>
  </si>
  <si>
    <t>İlan Giderleri</t>
  </si>
  <si>
    <t>Makine Teçhizat Bakım ve Onarım Giderleri</t>
  </si>
  <si>
    <t>Kurslara Katılma ve Eğitim Giderleri</t>
  </si>
  <si>
    <t>Büro ve İşyeri Makine ve Techizat Alımları</t>
  </si>
  <si>
    <t>Akaryakıt ve Yağ Alımları</t>
  </si>
  <si>
    <t xml:space="preserve">Giyecek Alımları </t>
  </si>
  <si>
    <t>Diğer Özel Malzeme Alımları</t>
  </si>
  <si>
    <t>Sergi Giderleri</t>
  </si>
  <si>
    <t>Geçiş Ücretleri</t>
  </si>
  <si>
    <t>Laboratuvar Malzemesi ile Kimyevi ve Temrinlik Malzeme Alımları</t>
  </si>
  <si>
    <t>Periyodik Yayın Alımları</t>
  </si>
  <si>
    <t xml:space="preserve">Yiyecek Alımları </t>
  </si>
  <si>
    <t>Spor Malzemeleri Alımları</t>
  </si>
  <si>
    <t>Büro ve İşyeri Mal ve Malzeme Alımları</t>
  </si>
  <si>
    <t>Diğer Dayanıklı Mal ve Malzeme Alımları</t>
  </si>
  <si>
    <t>Diğer Bakım ve Onarım Giderleri</t>
  </si>
  <si>
    <t>Diğer Hizmet Alımları</t>
  </si>
  <si>
    <t>Tıbbi Malzeme ve İlaç Alımları</t>
  </si>
  <si>
    <t>Diğer Taşıma Giderleri</t>
  </si>
  <si>
    <t>Dayanıklı Mal ve Malzeme Kiralaması Giderleri</t>
  </si>
  <si>
    <t>Diğer Hizmet Binası Bakım ve Onarım Giderleri</t>
  </si>
  <si>
    <t>Sağlık Bilimler Enstitüsü</t>
  </si>
  <si>
    <t>38.29.09.07-09.6.0.03-2-03.2.4.01</t>
  </si>
  <si>
    <t>38.29.09.07-09.6.0.03-2-03.5.2.02</t>
  </si>
  <si>
    <t>38.29.09.07-09.6.0.04-2-03.2.2.02</t>
  </si>
  <si>
    <t>38.29.09.07-09.6.0.04-2-03.2.4.01</t>
  </si>
  <si>
    <t>38.29.09.07-09.6.0.05-2-03.2.6.02</t>
  </si>
  <si>
    <t>38.29.09.07-09.6.0.06-2-03.2.1.01</t>
  </si>
  <si>
    <t>38.29.09.07-09.6.0.06-2-03.2.1.03</t>
  </si>
  <si>
    <t>38.29.09.07-09.6.0.06-2-03.2.3.02</t>
  </si>
  <si>
    <t>38.29.09.07-09.6.0.06-2-03.2.4.01</t>
  </si>
  <si>
    <t>38.29.09.07-09.6.0.06-2-03.2.5.01</t>
  </si>
  <si>
    <t>38.29.09.07-09.6.0.06-2-03.2.5.02</t>
  </si>
  <si>
    <t>38.29.09.07-09.6.0.06-2-03.2.6.01</t>
  </si>
  <si>
    <t>38.29.09.07-09.6.0.06-2-03.2.6.90</t>
  </si>
  <si>
    <t>38.29.09.07-09.6.0.06-2-03.3.1.01</t>
  </si>
  <si>
    <t>38.29.09.07-09.6.0.06-2-03.4.4.04</t>
  </si>
  <si>
    <t>38.29.09.07-09.6.0.06-2-03.5.3.04</t>
  </si>
  <si>
    <t>38.29.09.07-09.6.0.06-2-03.5.3.90</t>
  </si>
  <si>
    <t>38.29.09.07-09.6.0.06-2-03.5.5.01</t>
  </si>
  <si>
    <t>38.29.09.07-09.6.0.06-2-03.5.9.03</t>
  </si>
  <si>
    <t>38.29.09.07-09.6.0.06-2-03.5.9.90</t>
  </si>
  <si>
    <t>38.29.09.07-09.6.0.06-2-03.7.1.90</t>
  </si>
  <si>
    <t>38.29.09.07-09.6.0.06-2-03.7.3.02</t>
  </si>
  <si>
    <t>38.29.09.07-09.6.0.06-2-03.8.1.90</t>
  </si>
  <si>
    <t>38.29.09.07-09.6.0.07-2-03.2.1.01</t>
  </si>
  <si>
    <t>38.29.09.07-09.6.0.07-2-03.2.2.02</t>
  </si>
  <si>
    <t>38.29.09.07-09.6.0.07-2-03.5.3.90</t>
  </si>
  <si>
    <t>38.29.09.07-09.6.0.07-2-03.5.4.01</t>
  </si>
  <si>
    <t>38.29.09.07-09.6.0.07-2-03.7.1.01</t>
  </si>
  <si>
    <t>38.29.09.07-09.6.0.07-2-03.7.1.02</t>
  </si>
  <si>
    <t>38.29.09.07-09.6.0.07-2-03.7.1.90</t>
  </si>
  <si>
    <t>38.29.09.07-09.6.0.07-2-03.7.3.90</t>
  </si>
  <si>
    <t>38.29.09.07-09.6.0.07-2-03.8.1.90</t>
  </si>
  <si>
    <t>GİDER</t>
  </si>
  <si>
    <t>2017
 YILI TAVANI</t>
  </si>
  <si>
    <t>Su Alımları</t>
  </si>
  <si>
    <t>Elektrik Alımları</t>
  </si>
  <si>
    <t>Yurtdışı Geçici Görev Yollukları</t>
  </si>
  <si>
    <t>TURİZM FAKÜLTESİ (655)</t>
  </si>
  <si>
    <t>Meslek Yüksek Okulu-Sosyal Bilmimler</t>
  </si>
  <si>
    <t>Gaziantep Teknik Bilimler MYO</t>
  </si>
  <si>
    <t>38.29.09.07-09.6.0.06-2-03.3.3.01</t>
  </si>
  <si>
    <t>38.29.09.07-09.6.0.07-2-03.2.2.01</t>
  </si>
  <si>
    <t>38.29.09.07-09.6.0.07-2-03.2.3.03</t>
  </si>
  <si>
    <t>Birim
Kodu</t>
  </si>
  <si>
    <t>HAVACILIK ve UZAY BİLM. FAKÜLTESİ</t>
  </si>
  <si>
    <t>Ek Çalışma Karşılıkları</t>
  </si>
  <si>
    <t>2019
 YILI TAVANI</t>
  </si>
  <si>
    <t>2021
TAVANI</t>
  </si>
  <si>
    <t>CARABLUS MESLEK YÜKSEKOKULU</t>
  </si>
  <si>
    <t>GÖÇ ENSTİTÜSÜ</t>
  </si>
  <si>
    <t>2020
 YILI TAVANI</t>
  </si>
  <si>
    <t>2019 YILI (B) CETVELİ</t>
  </si>
  <si>
    <r>
      <t xml:space="preserve"> GAZİANTEP ÜNİVERSİTESİ
2020-2022 Yılları 03 Mal ve Hizmet Alım Giderleri Ödenek Tavanları 
( </t>
    </r>
    <r>
      <rPr>
        <b/>
        <sz val="12"/>
        <color indexed="10"/>
        <rFont val="Comic Sans MS"/>
        <family val="4"/>
      </rPr>
      <t>İKİNCİ ÖĞRETİM</t>
    </r>
    <r>
      <rPr>
        <b/>
        <sz val="12"/>
        <rFont val="Comic Sans MS"/>
        <family val="4"/>
      </rPr>
      <t xml:space="preserve"> )</t>
    </r>
  </si>
  <si>
    <t>2019 Tahsilat</t>
  </si>
  <si>
    <t>SKS Payı</t>
  </si>
  <si>
    <t>Bölüm Kalanı</t>
  </si>
  <si>
    <t>%70 Ek Ders</t>
  </si>
  <si>
    <t>%21 Cari 
Giderler</t>
  </si>
  <si>
    <t>%9 Rektörlük
 Payı</t>
  </si>
  <si>
    <t>2020 Tahsilat</t>
  </si>
  <si>
    <t xml:space="preserve">2019 GELİR TAHMİNİ </t>
  </si>
  <si>
    <t>2020 TAHMİN</t>
  </si>
  <si>
    <t>Yakacak Alımları</t>
  </si>
  <si>
    <t xml:space="preserve">TEZSİZ </t>
  </si>
  <si>
    <t>DÖSE PAYI</t>
  </si>
  <si>
    <t>38.29.09.01-09.8.8.01-2-03.2.1.01</t>
  </si>
  <si>
    <t>38.29.09.01-09.8.8.01-2-03.2.6.01</t>
  </si>
  <si>
    <t>38.29.09.01-09.8.8.01-2-03.3.1.01</t>
  </si>
  <si>
    <t>38.29.09.01-09.8.8.01-2-03.3.3.01</t>
  </si>
  <si>
    <t>38.29.09.01-09.8.8.01-2-03.5.1.90</t>
  </si>
  <si>
    <t>Diğer Müşavir Firma ve Kişilere Ödemeler</t>
  </si>
  <si>
    <t>38.29.09.01-09.8.8.01-2-03.5.4.01</t>
  </si>
  <si>
    <t>38.29.09.01-09.8.8.01-2-03.5.5.02</t>
  </si>
  <si>
    <t>Taşıt Kiralaması Giderleri</t>
  </si>
  <si>
    <t>38.29.09.01-09.8.8.01-2-03.5.9.03</t>
  </si>
  <si>
    <t>38.29.09.01-09.8.8.01-2-03.7.1.02</t>
  </si>
  <si>
    <t>38.29.09.01-09.8.8.01-2-03.7.1.90</t>
  </si>
  <si>
    <t>38.29.09.01-09.8.8.01-2-06.1.2.03</t>
  </si>
  <si>
    <t>Tıbbi Cihaz Alımları</t>
  </si>
  <si>
    <t>38.29.09.01-09.8.8.01-2-06.1.2.04</t>
  </si>
  <si>
    <t>Laboratuar Cihazı Alımları</t>
  </si>
  <si>
    <t>38.29.09.01-09.8.8.01-2-06.2.7.01</t>
  </si>
  <si>
    <t>Kimyevi Madde İle Kauçuk ve Plastik Ürün Alımları</t>
  </si>
  <si>
    <t>38.29.09.01-09.8.8.01-2-06.9.2.01</t>
  </si>
  <si>
    <t>Sağlık Primi Ödemeleri</t>
  </si>
  <si>
    <t>38.29.09.07-09.6.0.04-2-03.2.3.01</t>
  </si>
  <si>
    <t>38.29.09.07-09.6.0.07-2-01.1.1.01</t>
  </si>
  <si>
    <t>Temel Maaşlar</t>
  </si>
  <si>
    <t>38.29.09.07-09.6.0.07-2-01.1.1.02</t>
  </si>
  <si>
    <t>Taban Aylığı</t>
  </si>
  <si>
    <t>38.29.09.07-09.6.0.07-2-01.1.2.01</t>
  </si>
  <si>
    <t>Zamlar ve Tazminatlar</t>
  </si>
  <si>
    <t>38.29.09.07-09.6.0.07-2-01.1.3.01</t>
  </si>
  <si>
    <t>Ödenekler</t>
  </si>
  <si>
    <t>38.29.09.07-09.6.0.07-2-01.1.4.01</t>
  </si>
  <si>
    <t>Sosyal Haklar</t>
  </si>
  <si>
    <t>38.29.09.07-09.6.0.07-2-01.1.5.01</t>
  </si>
  <si>
    <t>38.29.09.07-09.6.0.07-2-01.3.1.03</t>
  </si>
  <si>
    <t>375 S. KHK’nın Geçici 23 üncü Md. Kapsamında Sürekli İşçi Kadrolarına Geçirilen İşçilerin Ücretleri</t>
  </si>
  <si>
    <t>38.29.09.07-09.6.0.07-2-01.3.2.03</t>
  </si>
  <si>
    <t>375 S. KHK’nın Geçici 23 üncü Md. Kapsamında Sürekli İşçi Kadrolarına Geçirilen İşçilerin İhbar ve Kıdem Tazminatlar</t>
  </si>
  <si>
    <t>38.29.09.07-09.6.0.07-2-01.3.3.03</t>
  </si>
  <si>
    <t>375 S. KHK’nın Geçici 23 üncü Md. Kapsamında Sürekli İşçi Kadrolarına Geçirilen İşçilerin Sosyal Hakları</t>
  </si>
  <si>
    <t>38.29.09.07-09.6.0.07-2-01.3.5.03</t>
  </si>
  <si>
    <t>375 S. KHK’nın Geçici 23 üncü Md. Kapsamında Sürekli İşçi Kadrolarına Geçirilen İşçilerin Ödül ve İkramiyeleri</t>
  </si>
  <si>
    <t>38.29.09.07-09.6.0.07-2-01.4.1.03</t>
  </si>
  <si>
    <t>Usta Öğreticilere Yapılacak Ödemeler</t>
  </si>
  <si>
    <t>38.29.09.07-09.6.0.07-2-01.4.1.05</t>
  </si>
  <si>
    <t>Kısmi Zamanlı Çalışan Öğrencilerin Ücretleri</t>
  </si>
  <si>
    <t>38.29.09.07-09.6.0.07-2-01.4.1.06</t>
  </si>
  <si>
    <t>Ders Ücreti Karşılığında Görevlendirilenlerin Ücretleri</t>
  </si>
  <si>
    <t>38.29.09.07-09.6.0.07-2-02.1.6.01</t>
  </si>
  <si>
    <t>Sosyal Güvenlik Primi Ödemeleri</t>
  </si>
  <si>
    <t>38.29.09.07-09.6.0.07-2-02.1.6.02</t>
  </si>
  <si>
    <t>38.29.09.07-09.6.0.07-2-02.3.4.01</t>
  </si>
  <si>
    <t>İşsizlik Sigortası Fonuna</t>
  </si>
  <si>
    <t>38.29.09.07-09.6.0.07-2-02.3.6.01</t>
  </si>
  <si>
    <t>38.29.09.07-09.6.0.07-2-02.3.6.02</t>
  </si>
  <si>
    <t>38.29.09.07-09.6.0.07-2-02.4.6.01</t>
  </si>
  <si>
    <t>38.29.09.07-09.6.0.07-2-02.4.6.02</t>
  </si>
  <si>
    <t>03.1.2.29</t>
  </si>
  <si>
    <t>Birinci Öğretimden Elde Edilen Gelirler</t>
  </si>
  <si>
    <t>03.1.2.31</t>
  </si>
  <si>
    <t>03.1.2.34</t>
  </si>
  <si>
    <t>Tezli Yüksek Lisans Gelirleri</t>
  </si>
  <si>
    <t>03.1.2.35</t>
  </si>
  <si>
    <t>Doktora Gelirleri</t>
  </si>
  <si>
    <t>03.1.2.36</t>
  </si>
  <si>
    <t>Sosyal Tesis İşletme Gelirleri</t>
  </si>
  <si>
    <t>03.1.2.99</t>
  </si>
  <si>
    <t>Diğer hizmet gelirleri</t>
  </si>
  <si>
    <t>05.1.9.03</t>
  </si>
  <si>
    <t>Mevduat Faizleri</t>
  </si>
  <si>
    <t>05.9.1.19</t>
  </si>
  <si>
    <t>Öğrenci Katkı Payı Telafi Gelirleri</t>
  </si>
  <si>
    <t>İkinci Öğretim SKS Payı</t>
  </si>
  <si>
    <t>TOPLAM</t>
  </si>
  <si>
    <t>2021 Tahsilat</t>
  </si>
  <si>
    <t xml:space="preserve">GİDERLER TOPLAM </t>
  </si>
  <si>
    <t>GELİRLER TOPLAMI</t>
  </si>
  <si>
    <t>13 HAZİRAN GELİR GERÇEKLEŞME</t>
  </si>
  <si>
    <t xml:space="preserve">döner sermaye </t>
  </si>
  <si>
    <t>tezsiz</t>
  </si>
  <si>
    <t>2022
TAVANI</t>
  </si>
  <si>
    <t>İKİNCİ ÖĞRETİM GERÇEK DURUM</t>
  </si>
  <si>
    <r>
      <t xml:space="preserve"> GAZİANTEP ÜNİVERSİTESİ
2020-2022 Yılları 03 Mal ve Hizmet Alım Giderleri Ödenek Tavanları 
( </t>
    </r>
    <r>
      <rPr>
        <b/>
        <sz val="16"/>
        <color indexed="10"/>
        <rFont val="Comic Sans MS"/>
        <family val="4"/>
      </rPr>
      <t xml:space="preserve">HAZİNE YARDIMI </t>
    </r>
    <r>
      <rPr>
        <b/>
        <sz val="16"/>
        <rFont val="Comic Sans MS"/>
        <family val="4"/>
      </rPr>
      <t>)</t>
    </r>
  </si>
  <si>
    <t>Uzaktan Eğitim Merkezi</t>
  </si>
  <si>
    <r>
      <t xml:space="preserve"> GAZİANTEP ÜNİVERSİTESİ
2020-2022 Yılları 03 Mal ve Hizmet Alımları Ödenek Tavanları 
( </t>
    </r>
    <r>
      <rPr>
        <b/>
        <sz val="12"/>
        <color indexed="10"/>
        <rFont val="Comic Sans MS"/>
        <family val="4"/>
      </rPr>
      <t xml:space="preserve">UZAKTAN EĞİTİM GELİRLERİ </t>
    </r>
    <r>
      <rPr>
        <b/>
        <sz val="12"/>
        <rFont val="Comic Sans MS"/>
        <family val="4"/>
      </rPr>
      <t xml:space="preserve">) </t>
    </r>
  </si>
  <si>
    <t xml:space="preserve"> GAZİANTEP ÜNİVERSİTESİ
2020-2022 Yılları Bilimsel Araştırma Projeleri Ödenek Tavanları </t>
  </si>
  <si>
    <t>Mal ve Hizmet Tavanı</t>
  </si>
  <si>
    <t>Yatırım Tavanı (Sermaye Giderleri)</t>
  </si>
  <si>
    <t>13 HAZİRAN GELİR GERÇEKLEŞMESİ</t>
  </si>
  <si>
    <t>TUTAR</t>
  </si>
  <si>
    <t>Yaz Okulu Rekt. Payı</t>
  </si>
  <si>
    <t>Ek Ders (70%)</t>
  </si>
  <si>
    <t>Sosyal Bilmimler MYO.</t>
  </si>
  <si>
    <r>
      <t xml:space="preserve"> GAZİANTEP ÜNİVERSİTESİ
2020-2022 Yılları 03 Mal ve Hizmet Alım Giderleri Ödenek Tavanları 
</t>
    </r>
    <r>
      <rPr>
        <b/>
        <sz val="12"/>
        <color indexed="10"/>
        <rFont val="Comic Sans MS"/>
        <family val="4"/>
      </rPr>
      <t>(YAZ OKULU</t>
    </r>
    <r>
      <rPr>
        <b/>
        <sz val="12"/>
        <rFont val="Comic Sans MS"/>
        <family val="4"/>
      </rPr>
      <t>)</t>
    </r>
  </si>
  <si>
    <t>Turizm ve Otelcilik MYO.</t>
  </si>
  <si>
    <t>Teknik Bilimler MYO</t>
  </si>
  <si>
    <r>
      <t xml:space="preserve"> GAZİANTEP ÜNİVERSİTESİ
2020-2022 Yılları 03 Mal ve Hizmet Alımları Ödenek Tavanları 
( </t>
    </r>
    <r>
      <rPr>
        <b/>
        <sz val="12"/>
        <color indexed="10"/>
        <rFont val="Comic Sans MS"/>
        <family val="4"/>
      </rPr>
      <t xml:space="preserve">TEZSİZ YÜKSEK LİSANS </t>
    </r>
    <r>
      <rPr>
        <b/>
        <sz val="12"/>
        <rFont val="Comic Sans MS"/>
        <family val="4"/>
      </rPr>
      <t xml:space="preserve">) </t>
    </r>
  </si>
  <si>
    <r>
      <t xml:space="preserve"> GAZİANTEP ÜNİVERSİTESİ
2020-2022 Yılları </t>
    </r>
    <r>
      <rPr>
        <b/>
        <sz val="12"/>
        <color indexed="60"/>
        <rFont val="Comic Sans MS"/>
        <family val="4"/>
      </rPr>
      <t>KİRA GELİRLERİ</t>
    </r>
    <r>
      <rPr>
        <b/>
        <sz val="12"/>
        <rFont val="Comic Sans MS"/>
        <family val="4"/>
      </rPr>
      <t xml:space="preserve"> Ödenek Tavanları </t>
    </r>
  </si>
  <si>
    <r>
      <t xml:space="preserve"> GAZİANTEP ÜNİVERSİTESİ
Ödenek Tavanları 
( </t>
    </r>
    <r>
      <rPr>
        <b/>
        <sz val="12"/>
        <color indexed="60"/>
        <rFont val="Comic Sans MS"/>
        <family val="4"/>
      </rPr>
      <t>SAĞLIK KÜLTÜR VE SPOR DAİRE BAŞKANLIĞI</t>
    </r>
    <r>
      <rPr>
        <b/>
        <sz val="12"/>
        <rFont val="Comic Sans MS"/>
        <family val="4"/>
      </rPr>
      <t xml:space="preserve"> )</t>
    </r>
  </si>
  <si>
    <t xml:space="preserve">İÇ DENETİM BİRİMİ  </t>
  </si>
  <si>
    <t>UZAKTAN EĞİTİM MERKEZİ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</si>
</sst>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_-* #,##0_-;\-* #,##0_-;_-* &quot;-&quot;??_-;_-@_-"/>
    <numFmt numFmtId="189" formatCode="_-* #,##0.0_-;\-* #,##0.0_-;_-* &quot;-&quot;??_-;_-@_-"/>
    <numFmt numFmtId="190" formatCode="#,##0.0"/>
    <numFmt numFmtId="191" formatCode="[$-41F]dd\ mmmm\ yyyy\ dddd"/>
    <numFmt numFmtId="192" formatCode="#,##0_ ;\-#,##0\ 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86">
    <font>
      <sz val="10"/>
      <name val="Arial"/>
      <family val="0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b/>
      <sz val="13"/>
      <name val="Comic Sans MS"/>
      <family val="4"/>
    </font>
    <font>
      <b/>
      <sz val="12"/>
      <color indexed="10"/>
      <name val="Comic Sans MS"/>
      <family val="4"/>
    </font>
    <font>
      <b/>
      <sz val="10"/>
      <name val="Arial"/>
      <family val="2"/>
    </font>
    <font>
      <b/>
      <sz val="14"/>
      <name val="Comic Sans MS"/>
      <family val="4"/>
    </font>
    <font>
      <b/>
      <sz val="16"/>
      <name val="Comic Sans MS"/>
      <family val="4"/>
    </font>
    <font>
      <b/>
      <sz val="16"/>
      <color indexed="10"/>
      <name val="Comic Sans MS"/>
      <family val="4"/>
    </font>
    <font>
      <b/>
      <sz val="16"/>
      <name val="Tahom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Comic Sans MS"/>
      <family val="4"/>
    </font>
    <font>
      <sz val="16"/>
      <name val="Verdana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2"/>
      <color indexed="6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Verdana"/>
      <family val="2"/>
    </font>
    <font>
      <sz val="16"/>
      <color indexed="60"/>
      <name val="Comic Sans MS"/>
      <family val="4"/>
    </font>
    <font>
      <b/>
      <sz val="14"/>
      <color indexed="60"/>
      <name val="Comic Sans MS"/>
      <family val="4"/>
    </font>
    <font>
      <b/>
      <sz val="12"/>
      <color indexed="9"/>
      <name val="Comic Sans MS"/>
      <family val="4"/>
    </font>
    <font>
      <b/>
      <sz val="16"/>
      <color indexed="10"/>
      <name val="Tahoma"/>
      <family val="2"/>
    </font>
    <font>
      <sz val="16"/>
      <color indexed="10"/>
      <name val="Comic Sans MS"/>
      <family val="4"/>
    </font>
    <font>
      <b/>
      <sz val="14"/>
      <color indexed="10"/>
      <name val="Comic Sans MS"/>
      <family val="4"/>
    </font>
    <font>
      <sz val="16"/>
      <color indexed="10"/>
      <name val="Tahoma"/>
      <family val="2"/>
    </font>
    <font>
      <b/>
      <sz val="11"/>
      <color indexed="10"/>
      <name val="Comic Sans MS"/>
      <family val="4"/>
    </font>
    <font>
      <b/>
      <sz val="11"/>
      <color indexed="60"/>
      <name val="Comic Sans MS"/>
      <family val="4"/>
    </font>
    <font>
      <sz val="12"/>
      <color indexed="10"/>
      <name val="Comic Sans MS"/>
      <family val="4"/>
    </font>
    <font>
      <b/>
      <sz val="12"/>
      <color indexed="8"/>
      <name val="Comic Sans MS"/>
      <family val="4"/>
    </font>
    <font>
      <sz val="11"/>
      <color indexed="10"/>
      <name val="Comic Sans MS"/>
      <family val="4"/>
    </font>
    <font>
      <b/>
      <sz val="10"/>
      <color indexed="10"/>
      <name val="Arial"/>
      <family val="2"/>
    </font>
    <font>
      <b/>
      <sz val="16"/>
      <color indexed="6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Verdana"/>
      <family val="2"/>
    </font>
    <font>
      <sz val="16"/>
      <color rgb="FFC00000"/>
      <name val="Comic Sans MS"/>
      <family val="4"/>
    </font>
    <font>
      <b/>
      <sz val="14"/>
      <color rgb="FFC00000"/>
      <name val="Comic Sans MS"/>
      <family val="4"/>
    </font>
    <font>
      <b/>
      <sz val="12"/>
      <color rgb="FFC00000"/>
      <name val="Comic Sans MS"/>
      <family val="4"/>
    </font>
    <font>
      <b/>
      <sz val="12"/>
      <color theme="0"/>
      <name val="Comic Sans MS"/>
      <family val="4"/>
    </font>
    <font>
      <b/>
      <sz val="16"/>
      <color rgb="FFFF0000"/>
      <name val="Tahoma"/>
      <family val="2"/>
    </font>
    <font>
      <sz val="16"/>
      <color rgb="FFFF0000"/>
      <name val="Comic Sans MS"/>
      <family val="4"/>
    </font>
    <font>
      <b/>
      <sz val="14"/>
      <color rgb="FFFF0000"/>
      <name val="Comic Sans MS"/>
      <family val="4"/>
    </font>
    <font>
      <sz val="16"/>
      <color rgb="FFFF0000"/>
      <name val="Tahoma"/>
      <family val="2"/>
    </font>
    <font>
      <b/>
      <sz val="11"/>
      <color rgb="FFFF0000"/>
      <name val="Comic Sans MS"/>
      <family val="4"/>
    </font>
    <font>
      <b/>
      <sz val="11"/>
      <color rgb="FFC00000"/>
      <name val="Comic Sans MS"/>
      <family val="4"/>
    </font>
    <font>
      <sz val="12"/>
      <color rgb="FFFF0000"/>
      <name val="Comic Sans MS"/>
      <family val="4"/>
    </font>
    <font>
      <b/>
      <sz val="12"/>
      <color theme="1"/>
      <name val="Comic Sans MS"/>
      <family val="4"/>
    </font>
    <font>
      <b/>
      <sz val="16"/>
      <color rgb="FFC00000"/>
      <name val="Comic Sans MS"/>
      <family val="4"/>
    </font>
    <font>
      <b/>
      <sz val="16"/>
      <color rgb="FFFF0000"/>
      <name val="Comic Sans MS"/>
      <family val="4"/>
    </font>
    <font>
      <sz val="11"/>
      <color rgb="FFFF0000"/>
      <name val="Comic Sans MS"/>
      <family val="4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187" fontId="10" fillId="0" borderId="0" xfId="54" applyFont="1" applyAlignment="1">
      <alignment/>
    </xf>
    <xf numFmtId="0" fontId="12" fillId="13" borderId="1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49" fontId="13" fillId="4" borderId="13" xfId="54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0" fillId="33" borderId="10" xfId="35" applyFont="1" applyFill="1" applyBorder="1" applyAlignment="1">
      <alignment horizontal="center"/>
    </xf>
    <xf numFmtId="3" fontId="69" fillId="0" borderId="13" xfId="54" applyNumberFormat="1" applyFont="1" applyBorder="1" applyAlignment="1">
      <alignment horizontal="center"/>
    </xf>
    <xf numFmtId="3" fontId="69" fillId="0" borderId="13" xfId="0" applyNumberFormat="1" applyFont="1" applyBorder="1" applyAlignment="1">
      <alignment horizontal="center"/>
    </xf>
    <xf numFmtId="3" fontId="10" fillId="4" borderId="14" xfId="54" applyNumberFormat="1" applyFont="1" applyFill="1" applyBorder="1" applyAlignment="1">
      <alignment horizontal="center"/>
    </xf>
    <xf numFmtId="171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13" xfId="0" applyFont="1" applyBorder="1" applyAlignment="1">
      <alignment horizontal="left"/>
    </xf>
    <xf numFmtId="187" fontId="13" fillId="0" borderId="13" xfId="54" applyFont="1" applyBorder="1" applyAlignment="1">
      <alignment/>
    </xf>
    <xf numFmtId="0" fontId="13" fillId="0" borderId="13" xfId="0" applyFont="1" applyBorder="1" applyAlignment="1">
      <alignment horizontal="center"/>
    </xf>
    <xf numFmtId="3" fontId="14" fillId="0" borderId="13" xfId="54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3" fontId="1" fillId="33" borderId="13" xfId="54" applyNumberFormat="1" applyFont="1" applyFill="1" applyBorder="1" applyAlignment="1">
      <alignment/>
    </xf>
    <xf numFmtId="0" fontId="9" fillId="33" borderId="13" xfId="35" applyFont="1" applyFill="1" applyBorder="1" applyAlignment="1">
      <alignment horizontal="left"/>
    </xf>
    <xf numFmtId="4" fontId="9" fillId="33" borderId="13" xfId="35" applyNumberFormat="1" applyFont="1" applyFill="1" applyBorder="1" applyAlignment="1">
      <alignment/>
    </xf>
    <xf numFmtId="187" fontId="2" fillId="0" borderId="0" xfId="54" applyFont="1" applyAlignment="1">
      <alignment/>
    </xf>
    <xf numFmtId="188" fontId="1" fillId="33" borderId="13" xfId="54" applyNumberFormat="1" applyFont="1" applyFill="1" applyBorder="1" applyAlignment="1">
      <alignment/>
    </xf>
    <xf numFmtId="188" fontId="1" fillId="33" borderId="18" xfId="54" applyNumberFormat="1" applyFont="1" applyFill="1" applyBorder="1" applyAlignment="1">
      <alignment/>
    </xf>
    <xf numFmtId="188" fontId="1" fillId="34" borderId="18" xfId="54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188" fontId="1" fillId="33" borderId="13" xfId="54" applyNumberFormat="1" applyFont="1" applyFill="1" applyBorder="1" applyAlignment="1">
      <alignment/>
    </xf>
    <xf numFmtId="188" fontId="1" fillId="33" borderId="20" xfId="54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3" fillId="13" borderId="13" xfId="0" applyFont="1" applyFill="1" applyBorder="1" applyAlignment="1">
      <alignment vertical="top"/>
    </xf>
    <xf numFmtId="0" fontId="15" fillId="33" borderId="13" xfId="3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5" fillId="33" borderId="13" xfId="35" applyFont="1" applyFill="1" applyBorder="1" applyAlignment="1">
      <alignment horizontal="center" vertical="center"/>
    </xf>
    <xf numFmtId="0" fontId="9" fillId="33" borderId="13" xfId="35" applyFont="1" applyFill="1" applyBorder="1" applyAlignment="1">
      <alignment horizontal="left" vertical="center"/>
    </xf>
    <xf numFmtId="4" fontId="9" fillId="33" borderId="13" xfId="35" applyNumberFormat="1" applyFont="1" applyFill="1" applyBorder="1" applyAlignment="1">
      <alignment vertical="center"/>
    </xf>
    <xf numFmtId="3" fontId="16" fillId="0" borderId="13" xfId="54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5" fillId="33" borderId="13" xfId="35" applyFont="1" applyFill="1" applyBorder="1" applyAlignment="1">
      <alignment horizontal="center"/>
    </xf>
    <xf numFmtId="0" fontId="70" fillId="33" borderId="13" xfId="35" applyFont="1" applyFill="1" applyBorder="1" applyAlignment="1">
      <alignment horizontal="center"/>
    </xf>
    <xf numFmtId="0" fontId="71" fillId="33" borderId="13" xfId="35" applyFont="1" applyFill="1" applyBorder="1" applyAlignment="1">
      <alignment horizontal="left"/>
    </xf>
    <xf numFmtId="4" fontId="71" fillId="33" borderId="13" xfId="35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3" fontId="2" fillId="33" borderId="21" xfId="54" applyNumberFormat="1" applyFont="1" applyFill="1" applyBorder="1" applyAlignment="1">
      <alignment/>
    </xf>
    <xf numFmtId="3" fontId="2" fillId="33" borderId="13" xfId="54" applyNumberFormat="1" applyFont="1" applyFill="1" applyBorder="1" applyAlignment="1">
      <alignment/>
    </xf>
    <xf numFmtId="3" fontId="2" fillId="34" borderId="22" xfId="54" applyNumberFormat="1" applyFont="1" applyFill="1" applyBorder="1" applyAlignment="1">
      <alignment horizontal="right" vertical="center"/>
    </xf>
    <xf numFmtId="188" fontId="2" fillId="34" borderId="13" xfId="54" applyNumberFormat="1" applyFont="1" applyFill="1" applyBorder="1" applyAlignment="1">
      <alignment horizontal="right" vertical="center"/>
    </xf>
    <xf numFmtId="188" fontId="2" fillId="34" borderId="23" xfId="54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192" fontId="72" fillId="0" borderId="12" xfId="54" applyNumberFormat="1" applyFont="1" applyBorder="1" applyAlignment="1">
      <alignment horizontal="right" vertical="center"/>
    </xf>
    <xf numFmtId="171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87" fontId="73" fillId="35" borderId="20" xfId="54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74" fillId="13" borderId="12" xfId="0" applyFont="1" applyFill="1" applyBorder="1" applyAlignment="1">
      <alignment horizontal="center" vertical="center" wrapText="1"/>
    </xf>
    <xf numFmtId="3" fontId="75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76" fillId="33" borderId="13" xfId="35" applyNumberFormat="1" applyFont="1" applyFill="1" applyBorder="1" applyAlignment="1">
      <alignment horizontal="right"/>
    </xf>
    <xf numFmtId="4" fontId="76" fillId="33" borderId="13" xfId="35" applyNumberFormat="1" applyFont="1" applyFill="1" applyBorder="1" applyAlignment="1">
      <alignment horizontal="right" vertical="center"/>
    </xf>
    <xf numFmtId="3" fontId="74" fillId="0" borderId="13" xfId="0" applyNumberFormat="1" applyFont="1" applyBorder="1" applyAlignment="1">
      <alignment horizontal="center"/>
    </xf>
    <xf numFmtId="3" fontId="77" fillId="6" borderId="13" xfId="0" applyNumberFormat="1" applyFont="1" applyFill="1" applyBorder="1" applyAlignment="1">
      <alignment horizontal="center"/>
    </xf>
    <xf numFmtId="4" fontId="12" fillId="6" borderId="13" xfId="0" applyNumberFormat="1" applyFont="1" applyFill="1" applyBorder="1" applyAlignment="1">
      <alignment/>
    </xf>
    <xf numFmtId="3" fontId="10" fillId="6" borderId="14" xfId="54" applyNumberFormat="1" applyFont="1" applyFill="1" applyBorder="1" applyAlignment="1">
      <alignment horizontal="center"/>
    </xf>
    <xf numFmtId="3" fontId="10" fillId="6" borderId="0" xfId="54" applyNumberFormat="1" applyFont="1" applyFill="1" applyBorder="1" applyAlignment="1">
      <alignment horizontal="center"/>
    </xf>
    <xf numFmtId="171" fontId="10" fillId="6" borderId="0" xfId="0" applyNumberFormat="1" applyFont="1" applyFill="1" applyAlignment="1">
      <alignment/>
    </xf>
    <xf numFmtId="3" fontId="10" fillId="6" borderId="0" xfId="0" applyNumberFormat="1" applyFont="1" applyFill="1" applyAlignment="1">
      <alignment horizontal="center"/>
    </xf>
    <xf numFmtId="0" fontId="10" fillId="6" borderId="0" xfId="0" applyFont="1" applyFill="1" applyAlignment="1">
      <alignment/>
    </xf>
    <xf numFmtId="4" fontId="10" fillId="6" borderId="0" xfId="0" applyNumberFormat="1" applyFont="1" applyFill="1" applyAlignment="1">
      <alignment horizontal="center"/>
    </xf>
    <xf numFmtId="4" fontId="10" fillId="6" borderId="0" xfId="0" applyNumberFormat="1" applyFont="1" applyFill="1" applyAlignment="1">
      <alignment/>
    </xf>
    <xf numFmtId="0" fontId="78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8" fillId="33" borderId="25" xfId="0" applyFont="1" applyFill="1" applyBorder="1" applyAlignment="1">
      <alignment horizontal="center" vertical="center"/>
    </xf>
    <xf numFmtId="4" fontId="78" fillId="36" borderId="21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78" fillId="36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79" fillId="36" borderId="25" xfId="0" applyNumberFormat="1" applyFont="1" applyFill="1" applyBorder="1" applyAlignment="1">
      <alignment/>
    </xf>
    <xf numFmtId="4" fontId="79" fillId="36" borderId="17" xfId="0" applyNumberFormat="1" applyFont="1" applyFill="1" applyBorder="1" applyAlignment="1">
      <alignment/>
    </xf>
    <xf numFmtId="4" fontId="79" fillId="36" borderId="2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8" fontId="1" fillId="34" borderId="0" xfId="54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3" fontId="3" fillId="36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3" fontId="2" fillId="33" borderId="27" xfId="54" applyNumberFormat="1" applyFont="1" applyFill="1" applyBorder="1" applyAlignment="1">
      <alignment/>
    </xf>
    <xf numFmtId="3" fontId="2" fillId="33" borderId="28" xfId="54" applyNumberFormat="1" applyFont="1" applyFill="1" applyBorder="1" applyAlignment="1">
      <alignment/>
    </xf>
    <xf numFmtId="3" fontId="80" fillId="36" borderId="0" xfId="0" applyNumberFormat="1" applyFont="1" applyFill="1" applyAlignment="1">
      <alignment/>
    </xf>
    <xf numFmtId="0" fontId="80" fillId="36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88" fontId="1" fillId="33" borderId="13" xfId="54" applyNumberFormat="1" applyFont="1" applyFill="1" applyBorder="1" applyAlignment="1">
      <alignment vertical="center"/>
    </xf>
    <xf numFmtId="188" fontId="1" fillId="33" borderId="18" xfId="54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1" fillId="33" borderId="29" xfId="0" applyFont="1" applyFill="1" applyBorder="1" applyAlignment="1">
      <alignment horizontal="center" vertical="center"/>
    </xf>
    <xf numFmtId="188" fontId="1" fillId="33" borderId="23" xfId="54" applyNumberFormat="1" applyFont="1" applyFill="1" applyBorder="1" applyAlignment="1">
      <alignment vertical="center"/>
    </xf>
    <xf numFmtId="188" fontId="1" fillId="33" borderId="30" xfId="54" applyNumberFormat="1" applyFont="1" applyFill="1" applyBorder="1" applyAlignment="1">
      <alignment vertic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1" fillId="33" borderId="18" xfId="54" applyNumberFormat="1" applyFont="1" applyFill="1" applyBorder="1" applyAlignment="1">
      <alignment/>
    </xf>
    <xf numFmtId="3" fontId="1" fillId="33" borderId="20" xfId="54" applyNumberFormat="1" applyFont="1" applyFill="1" applyBorder="1" applyAlignment="1">
      <alignment/>
    </xf>
    <xf numFmtId="3" fontId="1" fillId="33" borderId="31" xfId="54" applyNumberFormat="1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188" fontId="2" fillId="34" borderId="28" xfId="54" applyNumberFormat="1" applyFont="1" applyFill="1" applyBorder="1" applyAlignment="1">
      <alignment horizontal="right" vertical="center"/>
    </xf>
    <xf numFmtId="188" fontId="2" fillId="34" borderId="33" xfId="54" applyNumberFormat="1" applyFont="1" applyFill="1" applyBorder="1" applyAlignment="1">
      <alignment horizontal="right" vertical="center"/>
    </xf>
    <xf numFmtId="192" fontId="72" fillId="0" borderId="34" xfId="54" applyNumberFormat="1" applyFont="1" applyBorder="1" applyAlignment="1">
      <alignment horizontal="right" vertical="center"/>
    </xf>
    <xf numFmtId="187" fontId="73" fillId="35" borderId="35" xfId="54" applyFont="1" applyFill="1" applyBorder="1" applyAlignment="1">
      <alignment horizontal="right" vertical="center"/>
    </xf>
    <xf numFmtId="188" fontId="2" fillId="33" borderId="13" xfId="54" applyNumberFormat="1" applyFont="1" applyFill="1" applyBorder="1" applyAlignment="1">
      <alignment/>
    </xf>
    <xf numFmtId="3" fontId="81" fillId="33" borderId="13" xfId="54" applyNumberFormat="1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88" fontId="2" fillId="33" borderId="21" xfId="54" applyNumberFormat="1" applyFont="1" applyFill="1" applyBorder="1" applyAlignment="1">
      <alignment/>
    </xf>
    <xf numFmtId="3" fontId="81" fillId="33" borderId="21" xfId="54" applyNumberFormat="1" applyFont="1" applyFill="1" applyBorder="1" applyAlignment="1">
      <alignment/>
    </xf>
    <xf numFmtId="3" fontId="2" fillId="33" borderId="37" xfId="54" applyNumberFormat="1" applyFont="1" applyFill="1" applyBorder="1" applyAlignment="1">
      <alignment/>
    </xf>
    <xf numFmtId="3" fontId="2" fillId="33" borderId="18" xfId="54" applyNumberFormat="1" applyFont="1" applyFill="1" applyBorder="1" applyAlignment="1">
      <alignment/>
    </xf>
    <xf numFmtId="4" fontId="9" fillId="33" borderId="13" xfId="35" applyNumberFormat="1" applyFont="1" applyFill="1" applyBorder="1" applyAlignment="1">
      <alignment horizontal="right"/>
    </xf>
    <xf numFmtId="4" fontId="9" fillId="33" borderId="13" xfId="35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4" fillId="0" borderId="13" xfId="54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2" fillId="13" borderId="13" xfId="54" applyNumberFormat="1" applyFont="1" applyFill="1" applyBorder="1" applyAlignment="1">
      <alignment/>
    </xf>
    <xf numFmtId="3" fontId="2" fillId="13" borderId="13" xfId="54" applyNumberFormat="1" applyFont="1" applyFill="1" applyBorder="1" applyAlignment="1">
      <alignment vertical="center"/>
    </xf>
    <xf numFmtId="3" fontId="2" fillId="13" borderId="13" xfId="54" applyNumberFormat="1" applyFont="1" applyFill="1" applyBorder="1" applyAlignment="1">
      <alignment horizontal="right" vertical="center"/>
    </xf>
    <xf numFmtId="3" fontId="2" fillId="13" borderId="18" xfId="54" applyNumberFormat="1" applyFont="1" applyFill="1" applyBorder="1" applyAlignment="1">
      <alignment vertical="center"/>
    </xf>
    <xf numFmtId="188" fontId="2" fillId="13" borderId="13" xfId="54" applyNumberFormat="1" applyFont="1" applyFill="1" applyBorder="1" applyAlignment="1">
      <alignment horizontal="right"/>
    </xf>
    <xf numFmtId="3" fontId="2" fillId="13" borderId="13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 vertical="center"/>
    </xf>
    <xf numFmtId="3" fontId="2" fillId="13" borderId="13" xfId="0" applyNumberFormat="1" applyFont="1" applyFill="1" applyBorder="1" applyAlignment="1">
      <alignment horizontal="right" vertical="center"/>
    </xf>
    <xf numFmtId="3" fontId="2" fillId="13" borderId="18" xfId="0" applyNumberFormat="1" applyFont="1" applyFill="1" applyBorder="1" applyAlignment="1">
      <alignment vertical="center"/>
    </xf>
    <xf numFmtId="192" fontId="2" fillId="13" borderId="13" xfId="54" applyNumberFormat="1" applyFont="1" applyFill="1" applyBorder="1" applyAlignment="1">
      <alignment/>
    </xf>
    <xf numFmtId="0" fontId="72" fillId="13" borderId="20" xfId="0" applyFont="1" applyFill="1" applyBorder="1" applyAlignment="1">
      <alignment/>
    </xf>
    <xf numFmtId="3" fontId="2" fillId="13" borderId="20" xfId="54" applyNumberFormat="1" applyFont="1" applyFill="1" applyBorder="1" applyAlignment="1">
      <alignment horizontal="right" vertical="center"/>
    </xf>
    <xf numFmtId="3" fontId="2" fillId="13" borderId="31" xfId="54" applyNumberFormat="1" applyFont="1" applyFill="1" applyBorder="1" applyAlignment="1">
      <alignment vertical="center"/>
    </xf>
    <xf numFmtId="0" fontId="2" fillId="13" borderId="12" xfId="0" applyFont="1" applyFill="1" applyBorder="1" applyAlignment="1">
      <alignment wrapText="1"/>
    </xf>
    <xf numFmtId="0" fontId="2" fillId="13" borderId="12" xfId="0" applyFont="1" applyFill="1" applyBorder="1" applyAlignment="1">
      <alignment vertical="center" wrapText="1"/>
    </xf>
    <xf numFmtId="0" fontId="2" fillId="13" borderId="20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 vertical="center"/>
    </xf>
    <xf numFmtId="3" fontId="2" fillId="13" borderId="12" xfId="54" applyNumberFormat="1" applyFont="1" applyFill="1" applyBorder="1" applyAlignment="1">
      <alignment/>
    </xf>
    <xf numFmtId="3" fontId="2" fillId="13" borderId="38" xfId="54" applyNumberFormat="1" applyFont="1" applyFill="1" applyBorder="1" applyAlignment="1">
      <alignment/>
    </xf>
    <xf numFmtId="188" fontId="1" fillId="13" borderId="13" xfId="54" applyNumberFormat="1" applyFont="1" applyFill="1" applyBorder="1" applyAlignment="1">
      <alignment horizontal="right"/>
    </xf>
    <xf numFmtId="188" fontId="1" fillId="13" borderId="18" xfId="54" applyNumberFormat="1" applyFont="1" applyFill="1" applyBorder="1" applyAlignment="1">
      <alignment horizontal="right"/>
    </xf>
    <xf numFmtId="3" fontId="6" fillId="13" borderId="20" xfId="0" applyNumberFormat="1" applyFont="1" applyFill="1" applyBorder="1" applyAlignment="1">
      <alignment/>
    </xf>
    <xf numFmtId="3" fontId="6" fillId="13" borderId="31" xfId="0" applyNumberFormat="1" applyFont="1" applyFill="1" applyBorder="1" applyAlignment="1">
      <alignment/>
    </xf>
    <xf numFmtId="3" fontId="6" fillId="13" borderId="13" xfId="0" applyNumberFormat="1" applyFont="1" applyFill="1" applyBorder="1" applyAlignment="1">
      <alignment horizontal="right"/>
    </xf>
    <xf numFmtId="3" fontId="6" fillId="13" borderId="18" xfId="0" applyNumberFormat="1" applyFont="1" applyFill="1" applyBorder="1" applyAlignment="1">
      <alignment horizontal="right"/>
    </xf>
    <xf numFmtId="188" fontId="3" fillId="13" borderId="13" xfId="54" applyNumberFormat="1" applyFont="1" applyFill="1" applyBorder="1" applyAlignment="1">
      <alignment horizontal="right"/>
    </xf>
    <xf numFmtId="188" fontId="3" fillId="13" borderId="18" xfId="54" applyNumberFormat="1" applyFont="1" applyFill="1" applyBorder="1" applyAlignment="1">
      <alignment horizontal="right"/>
    </xf>
    <xf numFmtId="188" fontId="6" fillId="13" borderId="13" xfId="0" applyNumberFormat="1" applyFont="1" applyFill="1" applyBorder="1" applyAlignment="1">
      <alignment horizontal="right"/>
    </xf>
    <xf numFmtId="188" fontId="6" fillId="13" borderId="18" xfId="0" applyNumberFormat="1" applyFont="1" applyFill="1" applyBorder="1" applyAlignment="1">
      <alignment horizontal="right"/>
    </xf>
    <xf numFmtId="3" fontId="9" fillId="13" borderId="20" xfId="0" applyNumberFormat="1" applyFont="1" applyFill="1" applyBorder="1" applyAlignment="1">
      <alignment horizontal="right"/>
    </xf>
    <xf numFmtId="3" fontId="9" fillId="13" borderId="31" xfId="0" applyNumberFormat="1" applyFont="1" applyFill="1" applyBorder="1" applyAlignment="1">
      <alignment horizontal="right"/>
    </xf>
    <xf numFmtId="3" fontId="2" fillId="13" borderId="20" xfId="0" applyNumberFormat="1" applyFont="1" applyFill="1" applyBorder="1" applyAlignment="1">
      <alignment horizontal="right" vertical="center"/>
    </xf>
    <xf numFmtId="3" fontId="2" fillId="13" borderId="31" xfId="0" applyNumberFormat="1" applyFont="1" applyFill="1" applyBorder="1" applyAlignment="1">
      <alignment horizontal="right" vertical="center"/>
    </xf>
    <xf numFmtId="0" fontId="1" fillId="33" borderId="36" xfId="0" applyFont="1" applyFill="1" applyBorder="1" applyAlignment="1">
      <alignment horizontal="center"/>
    </xf>
    <xf numFmtId="188" fontId="1" fillId="33" borderId="21" xfId="54" applyNumberFormat="1" applyFont="1" applyFill="1" applyBorder="1" applyAlignment="1">
      <alignment/>
    </xf>
    <xf numFmtId="188" fontId="1" fillId="33" borderId="21" xfId="54" applyNumberFormat="1" applyFont="1" applyFill="1" applyBorder="1" applyAlignment="1">
      <alignment/>
    </xf>
    <xf numFmtId="188" fontId="1" fillId="33" borderId="37" xfId="54" applyNumberFormat="1" applyFont="1" applyFill="1" applyBorder="1" applyAlignment="1">
      <alignment/>
    </xf>
    <xf numFmtId="3" fontId="1" fillId="13" borderId="13" xfId="54" applyNumberFormat="1" applyFont="1" applyFill="1" applyBorder="1" applyAlignment="1">
      <alignment horizontal="right"/>
    </xf>
    <xf numFmtId="3" fontId="1" fillId="13" borderId="18" xfId="54" applyNumberFormat="1" applyFont="1" applyFill="1" applyBorder="1" applyAlignment="1">
      <alignment horizontal="right"/>
    </xf>
    <xf numFmtId="3" fontId="3" fillId="13" borderId="13" xfId="54" applyNumberFormat="1" applyFont="1" applyFill="1" applyBorder="1" applyAlignment="1">
      <alignment horizontal="right"/>
    </xf>
    <xf numFmtId="3" fontId="3" fillId="13" borderId="18" xfId="54" applyNumberFormat="1" applyFont="1" applyFill="1" applyBorder="1" applyAlignment="1">
      <alignment horizontal="right"/>
    </xf>
    <xf numFmtId="3" fontId="6" fillId="13" borderId="20" xfId="0" applyNumberFormat="1" applyFont="1" applyFill="1" applyBorder="1" applyAlignment="1">
      <alignment horizontal="right"/>
    </xf>
    <xf numFmtId="3" fontId="6" fillId="13" borderId="31" xfId="0" applyNumberFormat="1" applyFont="1" applyFill="1" applyBorder="1" applyAlignment="1">
      <alignment horizontal="right"/>
    </xf>
    <xf numFmtId="0" fontId="71" fillId="33" borderId="39" xfId="35" applyFont="1" applyFill="1" applyBorder="1" applyAlignment="1">
      <alignment horizontal="left"/>
    </xf>
    <xf numFmtId="4" fontId="71" fillId="33" borderId="39" xfId="35" applyNumberFormat="1" applyFont="1" applyFill="1" applyBorder="1" applyAlignment="1">
      <alignment/>
    </xf>
    <xf numFmtId="4" fontId="76" fillId="33" borderId="39" xfId="35" applyNumberFormat="1" applyFont="1" applyFill="1" applyBorder="1" applyAlignment="1">
      <alignment horizontal="right"/>
    </xf>
    <xf numFmtId="4" fontId="9" fillId="33" borderId="39" xfId="35" applyNumberFormat="1" applyFont="1" applyFill="1" applyBorder="1" applyAlignment="1">
      <alignment horizontal="right"/>
    </xf>
    <xf numFmtId="0" fontId="12" fillId="13" borderId="38" xfId="0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/>
    </xf>
    <xf numFmtId="4" fontId="9" fillId="33" borderId="18" xfId="35" applyNumberFormat="1" applyFont="1" applyFill="1" applyBorder="1" applyAlignment="1">
      <alignment horizontal="right"/>
    </xf>
    <xf numFmtId="4" fontId="9" fillId="33" borderId="40" xfId="35" applyNumberFormat="1" applyFont="1" applyFill="1" applyBorder="1" applyAlignment="1">
      <alignment horizontal="right"/>
    </xf>
    <xf numFmtId="0" fontId="10" fillId="33" borderId="41" xfId="35" applyFont="1" applyFill="1" applyBorder="1" applyAlignment="1">
      <alignment horizontal="center"/>
    </xf>
    <xf numFmtId="0" fontId="82" fillId="33" borderId="42" xfId="35" applyFont="1" applyFill="1" applyBorder="1" applyAlignment="1">
      <alignment vertical="top"/>
    </xf>
    <xf numFmtId="0" fontId="10" fillId="13" borderId="19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/>
    </xf>
    <xf numFmtId="4" fontId="83" fillId="13" borderId="20" xfId="35" applyNumberFormat="1" applyFont="1" applyFill="1" applyBorder="1" applyAlignment="1">
      <alignment horizontal="right" vertical="center"/>
    </xf>
    <xf numFmtId="4" fontId="10" fillId="13" borderId="20" xfId="35" applyNumberFormat="1" applyFont="1" applyFill="1" applyBorder="1" applyAlignment="1">
      <alignment horizontal="right" vertical="center"/>
    </xf>
    <xf numFmtId="4" fontId="10" fillId="13" borderId="31" xfId="35" applyNumberFormat="1" applyFont="1" applyFill="1" applyBorder="1" applyAlignment="1">
      <alignment horizontal="right" vertical="center"/>
    </xf>
    <xf numFmtId="0" fontId="10" fillId="13" borderId="43" xfId="0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right"/>
    </xf>
    <xf numFmtId="0" fontId="2" fillId="13" borderId="20" xfId="0" applyFont="1" applyFill="1" applyBorder="1" applyAlignment="1">
      <alignment horizontal="right"/>
    </xf>
    <xf numFmtId="0" fontId="3" fillId="13" borderId="10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2" fillId="13" borderId="1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/>
    </xf>
    <xf numFmtId="0" fontId="2" fillId="13" borderId="13" xfId="0" applyFont="1" applyFill="1" applyBorder="1" applyAlignment="1">
      <alignment horizontal="right"/>
    </xf>
    <xf numFmtId="188" fontId="2" fillId="33" borderId="13" xfId="54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2" fillId="13" borderId="43" xfId="0" applyFont="1" applyFill="1" applyBorder="1" applyAlignment="1">
      <alignment horizontal="center" wrapText="1"/>
    </xf>
    <xf numFmtId="0" fontId="2" fillId="13" borderId="44" xfId="0" applyFont="1" applyFill="1" applyBorder="1" applyAlignment="1">
      <alignment horizontal="center" wrapText="1"/>
    </xf>
    <xf numFmtId="0" fontId="2" fillId="13" borderId="24" xfId="0" applyFont="1" applyFill="1" applyBorder="1" applyAlignment="1">
      <alignment horizontal="center" wrapText="1"/>
    </xf>
    <xf numFmtId="0" fontId="84" fillId="0" borderId="0" xfId="0" applyFont="1" applyAlignment="1">
      <alignment horizontal="center"/>
    </xf>
    <xf numFmtId="0" fontId="80" fillId="36" borderId="0" xfId="0" applyFont="1" applyFill="1" applyAlignment="1">
      <alignment horizontal="center"/>
    </xf>
    <xf numFmtId="0" fontId="1" fillId="13" borderId="12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horizontal="center" wrapText="1"/>
    </xf>
    <xf numFmtId="0" fontId="2" fillId="13" borderId="46" xfId="0" applyFont="1" applyFill="1" applyBorder="1" applyAlignment="1">
      <alignment horizontal="center" wrapText="1"/>
    </xf>
    <xf numFmtId="0" fontId="2" fillId="13" borderId="38" xfId="0" applyFont="1" applyFill="1" applyBorder="1" applyAlignment="1">
      <alignment horizontal="center" wrapText="1"/>
    </xf>
    <xf numFmtId="0" fontId="1" fillId="13" borderId="47" xfId="0" applyFont="1" applyFill="1" applyBorder="1" applyAlignment="1">
      <alignment horizontal="center" vertical="center" wrapText="1"/>
    </xf>
    <xf numFmtId="0" fontId="1" fillId="13" borderId="36" xfId="0" applyFont="1" applyFill="1" applyBorder="1" applyAlignment="1">
      <alignment horizontal="center" vertical="center" wrapText="1"/>
    </xf>
    <xf numFmtId="0" fontId="1" fillId="13" borderId="48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right"/>
    </xf>
    <xf numFmtId="0" fontId="2" fillId="13" borderId="12" xfId="0" applyFont="1" applyFill="1" applyBorder="1" applyAlignment="1">
      <alignment horizontal="right"/>
    </xf>
    <xf numFmtId="0" fontId="2" fillId="13" borderId="13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right"/>
    </xf>
    <xf numFmtId="0" fontId="1" fillId="13" borderId="13" xfId="0" applyFont="1" applyFill="1" applyBorder="1" applyAlignment="1">
      <alignment horizontal="right"/>
    </xf>
    <xf numFmtId="0" fontId="85" fillId="0" borderId="0" xfId="0" applyFont="1" applyAlignment="1">
      <alignment horizontal="left" wrapText="1"/>
    </xf>
    <xf numFmtId="0" fontId="85" fillId="0" borderId="0" xfId="0" applyFont="1" applyAlignment="1">
      <alignment horizontal="left"/>
    </xf>
    <xf numFmtId="0" fontId="6" fillId="13" borderId="19" xfId="0" applyFont="1" applyFill="1" applyBorder="1" applyAlignment="1">
      <alignment horizontal="right"/>
    </xf>
    <xf numFmtId="0" fontId="6" fillId="13" borderId="20" xfId="0" applyFont="1" applyFill="1" applyBorder="1" applyAlignment="1">
      <alignment horizontal="right"/>
    </xf>
    <xf numFmtId="0" fontId="6" fillId="13" borderId="10" xfId="0" applyFont="1" applyFill="1" applyBorder="1" applyAlignment="1">
      <alignment horizontal="right"/>
    </xf>
    <xf numFmtId="0" fontId="6" fillId="13" borderId="13" xfId="0" applyFont="1" applyFill="1" applyBorder="1" applyAlignment="1">
      <alignment horizontal="right"/>
    </xf>
    <xf numFmtId="0" fontId="9" fillId="13" borderId="19" xfId="0" applyFont="1" applyFill="1" applyBorder="1" applyAlignment="1">
      <alignment horizontal="right"/>
    </xf>
    <xf numFmtId="0" fontId="9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3" borderId="48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13" borderId="50" xfId="0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right" vertical="center"/>
    </xf>
    <xf numFmtId="0" fontId="2" fillId="13" borderId="20" xfId="0" applyFont="1" applyFill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4" fontId="0" fillId="0" borderId="0" xfId="0" applyNumberForma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50" name="Tablo240351" displayName="Tablo240351" ref="B4:C60" comment="" totalsRowShown="0">
  <autoFilter ref="B4:C60"/>
  <tableColumns count="2">
    <tableColumn id="1" name="SIRA NO:"/>
    <tableColumn id="10" name="Birim_x000A_Kodu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6"/>
  <sheetViews>
    <sheetView tabSelected="1" zoomScale="70" zoomScaleNormal="70" zoomScalePageLayoutView="0" workbookViewId="0" topLeftCell="A41">
      <selection activeCell="I59" sqref="I59"/>
    </sheetView>
  </sheetViews>
  <sheetFormatPr defaultColWidth="9.140625" defaultRowHeight="15.75" customHeight="1"/>
  <cols>
    <col min="1" max="1" width="5.7109375" style="12" customWidth="1"/>
    <col min="2" max="2" width="12.421875" style="11" customWidth="1"/>
    <col min="3" max="3" width="10.57421875" style="11" customWidth="1"/>
    <col min="4" max="4" width="65.421875" style="12" customWidth="1"/>
    <col min="5" max="5" width="22.140625" style="12" hidden="1" customWidth="1"/>
    <col min="6" max="6" width="28.00390625" style="13" hidden="1" customWidth="1"/>
    <col min="7" max="7" width="25.140625" style="82" customWidth="1"/>
    <col min="8" max="8" width="27.00390625" style="12" customWidth="1"/>
    <col min="9" max="9" width="24.00390625" style="12" customWidth="1"/>
    <col min="10" max="10" width="15.8515625" style="12" customWidth="1"/>
    <col min="11" max="11" width="16.421875" style="14" hidden="1" customWidth="1"/>
    <col min="12" max="12" width="15.8515625" style="14" hidden="1" customWidth="1"/>
    <col min="13" max="13" width="20.7109375" style="14" hidden="1" customWidth="1"/>
    <col min="14" max="14" width="18.28125" style="11" hidden="1" customWidth="1"/>
    <col min="15" max="15" width="9.140625" style="12" customWidth="1"/>
    <col min="16" max="16" width="8.140625" style="12" customWidth="1"/>
    <col min="17" max="16384" width="9.140625" style="12" customWidth="1"/>
  </cols>
  <sheetData>
    <row r="1" ht="15.75" customHeight="1" thickBot="1"/>
    <row r="2" spans="2:9" ht="90" customHeight="1" thickBot="1">
      <c r="B2" s="218" t="s">
        <v>256</v>
      </c>
      <c r="C2" s="219"/>
      <c r="D2" s="219"/>
      <c r="E2" s="219"/>
      <c r="F2" s="219"/>
      <c r="G2" s="219"/>
      <c r="H2" s="219"/>
      <c r="I2" s="220"/>
    </row>
    <row r="3" spans="4:5" ht="14.25" customHeight="1" thickBot="1">
      <c r="D3" s="11"/>
      <c r="E3" s="11"/>
    </row>
    <row r="4" spans="2:16" s="26" customFormat="1" ht="57" customHeight="1">
      <c r="B4" s="15" t="s">
        <v>50</v>
      </c>
      <c r="C4" s="16" t="s">
        <v>154</v>
      </c>
      <c r="D4" s="16" t="s">
        <v>20</v>
      </c>
      <c r="E4" s="16" t="s">
        <v>144</v>
      </c>
      <c r="F4" s="81" t="s">
        <v>157</v>
      </c>
      <c r="G4" s="16" t="s">
        <v>161</v>
      </c>
      <c r="H4" s="16" t="s">
        <v>158</v>
      </c>
      <c r="I4" s="206" t="s">
        <v>254</v>
      </c>
      <c r="K4" s="17">
        <v>2010</v>
      </c>
      <c r="L4" s="17" t="s">
        <v>67</v>
      </c>
      <c r="M4" s="17" t="s">
        <v>68</v>
      </c>
      <c r="N4" s="18" t="s">
        <v>69</v>
      </c>
      <c r="O4" s="19"/>
      <c r="P4" s="19"/>
    </row>
    <row r="5" spans="2:14" s="26" customFormat="1" ht="20.25" hidden="1">
      <c r="B5" s="20"/>
      <c r="C5" s="54"/>
      <c r="D5" s="27" t="s">
        <v>19</v>
      </c>
      <c r="E5" s="27"/>
      <c r="F5" s="86"/>
      <c r="G5" s="87"/>
      <c r="H5" s="88" t="s">
        <v>19</v>
      </c>
      <c r="I5" s="207"/>
      <c r="K5" s="28"/>
      <c r="L5" s="28"/>
      <c r="M5" s="28"/>
      <c r="N5" s="29"/>
    </row>
    <row r="6" spans="2:14" s="26" customFormat="1" ht="20.25" hidden="1">
      <c r="B6" s="20"/>
      <c r="C6" s="54"/>
      <c r="D6" s="27" t="s">
        <v>19</v>
      </c>
      <c r="E6" s="27"/>
      <c r="F6" s="86"/>
      <c r="G6" s="87"/>
      <c r="H6" s="88" t="s">
        <v>19</v>
      </c>
      <c r="I6" s="207"/>
      <c r="K6" s="28"/>
      <c r="L6" s="28"/>
      <c r="M6" s="28"/>
      <c r="N6" s="29"/>
    </row>
    <row r="7" spans="2:14" s="26" customFormat="1" ht="20.25" hidden="1">
      <c r="B7" s="20"/>
      <c r="C7" s="54"/>
      <c r="D7" s="27" t="s">
        <v>21</v>
      </c>
      <c r="E7" s="27"/>
      <c r="F7" s="86"/>
      <c r="G7" s="87"/>
      <c r="H7" s="88"/>
      <c r="I7" s="207"/>
      <c r="K7" s="28"/>
      <c r="L7" s="28"/>
      <c r="M7" s="28"/>
      <c r="N7" s="29"/>
    </row>
    <row r="8" spans="2:14" s="26" customFormat="1" ht="20.25" hidden="1">
      <c r="B8" s="20"/>
      <c r="C8" s="54"/>
      <c r="D8" s="27" t="s">
        <v>22</v>
      </c>
      <c r="E8" s="27"/>
      <c r="F8" s="86"/>
      <c r="G8" s="87"/>
      <c r="H8" s="88"/>
      <c r="I8" s="207"/>
      <c r="K8" s="28"/>
      <c r="L8" s="28"/>
      <c r="M8" s="28"/>
      <c r="N8" s="29"/>
    </row>
    <row r="9" spans="2:14" s="26" customFormat="1" ht="20.25" hidden="1">
      <c r="B9" s="20"/>
      <c r="C9" s="54"/>
      <c r="D9" s="27" t="s">
        <v>23</v>
      </c>
      <c r="E9" s="27"/>
      <c r="F9" s="86"/>
      <c r="G9" s="87"/>
      <c r="H9" s="88"/>
      <c r="I9" s="207"/>
      <c r="K9" s="28"/>
      <c r="L9" s="28"/>
      <c r="M9" s="28"/>
      <c r="N9" s="29"/>
    </row>
    <row r="10" spans="2:14" s="26" customFormat="1" ht="20.25" hidden="1">
      <c r="B10" s="20"/>
      <c r="C10" s="54"/>
      <c r="D10" s="27" t="s">
        <v>24</v>
      </c>
      <c r="E10" s="27"/>
      <c r="F10" s="86"/>
      <c r="G10" s="87"/>
      <c r="H10" s="88"/>
      <c r="I10" s="207"/>
      <c r="K10" s="28"/>
      <c r="L10" s="28"/>
      <c r="M10" s="28"/>
      <c r="N10" s="29"/>
    </row>
    <row r="11" spans="2:14" ht="24" customHeight="1">
      <c r="B11" s="21">
        <v>1</v>
      </c>
      <c r="C11" s="55">
        <v>200</v>
      </c>
      <c r="D11" s="39" t="s">
        <v>25</v>
      </c>
      <c r="E11" s="40">
        <v>13000</v>
      </c>
      <c r="F11" s="84">
        <v>45000</v>
      </c>
      <c r="G11" s="154">
        <v>35000</v>
      </c>
      <c r="H11" s="154">
        <v>38000</v>
      </c>
      <c r="I11" s="208">
        <v>43000</v>
      </c>
      <c r="K11" s="30">
        <v>2160</v>
      </c>
      <c r="L11" s="30">
        <v>8063</v>
      </c>
      <c r="M11" s="30">
        <v>13233</v>
      </c>
      <c r="N11" s="31">
        <v>2365</v>
      </c>
    </row>
    <row r="12" spans="2:14" ht="24.75" customHeight="1">
      <c r="B12" s="21">
        <v>2</v>
      </c>
      <c r="C12" s="55">
        <v>230</v>
      </c>
      <c r="D12" s="39" t="s">
        <v>26</v>
      </c>
      <c r="E12" s="40">
        <v>103950</v>
      </c>
      <c r="F12" s="84">
        <v>150000</v>
      </c>
      <c r="G12" s="154">
        <v>170000</v>
      </c>
      <c r="H12" s="154">
        <v>180000</v>
      </c>
      <c r="I12" s="208">
        <v>192000</v>
      </c>
      <c r="K12" s="30">
        <v>96690</v>
      </c>
      <c r="L12" s="30">
        <v>103373</v>
      </c>
      <c r="M12" s="30">
        <v>138588</v>
      </c>
      <c r="N12" s="31">
        <v>51978</v>
      </c>
    </row>
    <row r="13" spans="2:14" ht="24" customHeight="1">
      <c r="B13" s="21">
        <v>3</v>
      </c>
      <c r="C13" s="55">
        <v>234</v>
      </c>
      <c r="D13" s="39" t="s">
        <v>27</v>
      </c>
      <c r="E13" s="40">
        <v>550500</v>
      </c>
      <c r="F13" s="84">
        <v>620000</v>
      </c>
      <c r="G13" s="154">
        <v>750000</v>
      </c>
      <c r="H13" s="154">
        <v>787000</v>
      </c>
      <c r="I13" s="208">
        <v>835000</v>
      </c>
      <c r="K13" s="22">
        <v>12983</v>
      </c>
      <c r="L13" s="22">
        <v>7807</v>
      </c>
      <c r="M13" s="22">
        <v>157425</v>
      </c>
      <c r="N13" s="23">
        <v>361955</v>
      </c>
    </row>
    <row r="14" spans="2:14" ht="27.75" customHeight="1">
      <c r="B14" s="21">
        <v>4</v>
      </c>
      <c r="C14" s="55">
        <v>241</v>
      </c>
      <c r="D14" s="39" t="s">
        <v>28</v>
      </c>
      <c r="E14" s="40">
        <v>21800</v>
      </c>
      <c r="F14" s="84">
        <v>35000</v>
      </c>
      <c r="G14" s="154">
        <v>30000</v>
      </c>
      <c r="H14" s="154">
        <v>33000</v>
      </c>
      <c r="I14" s="208">
        <v>35000</v>
      </c>
      <c r="K14" s="30"/>
      <c r="L14" s="30">
        <v>15912</v>
      </c>
      <c r="M14" s="30">
        <v>29127</v>
      </c>
      <c r="N14" s="31">
        <v>10349</v>
      </c>
    </row>
    <row r="15" spans="2:14" ht="27.75" customHeight="1">
      <c r="B15" s="21">
        <v>5</v>
      </c>
      <c r="C15" s="55">
        <v>300</v>
      </c>
      <c r="D15" s="39" t="s">
        <v>29</v>
      </c>
      <c r="E15" s="40">
        <v>14200</v>
      </c>
      <c r="F15" s="84">
        <v>25000</v>
      </c>
      <c r="G15" s="154">
        <v>20000</v>
      </c>
      <c r="H15" s="154">
        <v>22000</v>
      </c>
      <c r="I15" s="208">
        <v>26000</v>
      </c>
      <c r="K15" s="30">
        <v>5570</v>
      </c>
      <c r="L15" s="30">
        <v>17204</v>
      </c>
      <c r="M15" s="30">
        <v>9930</v>
      </c>
      <c r="N15" s="31">
        <v>5536</v>
      </c>
    </row>
    <row r="16" spans="2:14" ht="27.75" customHeight="1">
      <c r="B16" s="21">
        <v>6</v>
      </c>
      <c r="C16" s="55">
        <v>330</v>
      </c>
      <c r="D16" s="39" t="s">
        <v>52</v>
      </c>
      <c r="E16" s="40">
        <v>155000</v>
      </c>
      <c r="F16" s="84">
        <v>160000</v>
      </c>
      <c r="G16" s="154">
        <v>155000</v>
      </c>
      <c r="H16" s="154">
        <v>165000</v>
      </c>
      <c r="I16" s="208">
        <v>175000</v>
      </c>
      <c r="K16" s="30"/>
      <c r="L16" s="30"/>
      <c r="M16" s="30"/>
      <c r="N16" s="31"/>
    </row>
    <row r="17" spans="2:14" ht="26.25" customHeight="1">
      <c r="B17" s="21">
        <v>7</v>
      </c>
      <c r="C17" s="55">
        <v>400</v>
      </c>
      <c r="D17" s="39" t="s">
        <v>30</v>
      </c>
      <c r="E17" s="40">
        <v>11000</v>
      </c>
      <c r="F17" s="84">
        <v>50000</v>
      </c>
      <c r="G17" s="154">
        <v>50000</v>
      </c>
      <c r="H17" s="154">
        <v>54000</v>
      </c>
      <c r="I17" s="208">
        <v>60000</v>
      </c>
      <c r="K17" s="30">
        <v>13827</v>
      </c>
      <c r="L17" s="30">
        <v>17857</v>
      </c>
      <c r="M17" s="30">
        <v>20980</v>
      </c>
      <c r="N17" s="31">
        <v>2554</v>
      </c>
    </row>
    <row r="18" spans="2:14" ht="28.5" customHeight="1">
      <c r="B18" s="21">
        <v>8</v>
      </c>
      <c r="C18" s="55">
        <v>432</v>
      </c>
      <c r="D18" s="39" t="s">
        <v>31</v>
      </c>
      <c r="E18" s="40">
        <v>21800</v>
      </c>
      <c r="F18" s="84">
        <v>40000</v>
      </c>
      <c r="G18" s="154">
        <v>40000</v>
      </c>
      <c r="H18" s="154">
        <v>43000</v>
      </c>
      <c r="I18" s="208">
        <v>47000</v>
      </c>
      <c r="K18" s="30">
        <v>30346</v>
      </c>
      <c r="L18" s="30">
        <v>84948</v>
      </c>
      <c r="M18" s="30">
        <v>89366</v>
      </c>
      <c r="N18" s="31">
        <v>9980</v>
      </c>
    </row>
    <row r="19" spans="2:14" ht="27.75" customHeight="1">
      <c r="B19" s="21">
        <v>9</v>
      </c>
      <c r="C19" s="55">
        <v>442</v>
      </c>
      <c r="D19" s="39" t="s">
        <v>32</v>
      </c>
      <c r="E19" s="40">
        <v>22350</v>
      </c>
      <c r="F19" s="84">
        <v>50000</v>
      </c>
      <c r="G19" s="154">
        <v>45000</v>
      </c>
      <c r="H19" s="154">
        <v>48000</v>
      </c>
      <c r="I19" s="208">
        <v>52000</v>
      </c>
      <c r="K19" s="30">
        <v>10463</v>
      </c>
      <c r="L19" s="30">
        <v>13351</v>
      </c>
      <c r="M19" s="30">
        <v>21298</v>
      </c>
      <c r="N19" s="31">
        <v>10080</v>
      </c>
    </row>
    <row r="20" spans="2:14" ht="26.25" customHeight="1">
      <c r="B20" s="21">
        <v>10</v>
      </c>
      <c r="C20" s="55">
        <v>443</v>
      </c>
      <c r="D20" s="39" t="s">
        <v>33</v>
      </c>
      <c r="E20" s="40">
        <v>47300</v>
      </c>
      <c r="F20" s="84">
        <v>45000</v>
      </c>
      <c r="G20" s="154">
        <v>35000</v>
      </c>
      <c r="H20" s="154">
        <v>38000</v>
      </c>
      <c r="I20" s="208">
        <v>42000</v>
      </c>
      <c r="K20" s="30">
        <v>56702</v>
      </c>
      <c r="L20" s="30">
        <v>213580</v>
      </c>
      <c r="M20" s="30">
        <v>215732</v>
      </c>
      <c r="N20" s="31">
        <v>40138</v>
      </c>
    </row>
    <row r="21" spans="2:14" ht="26.25" customHeight="1">
      <c r="B21" s="21">
        <v>11</v>
      </c>
      <c r="C21" s="55">
        <v>604</v>
      </c>
      <c r="D21" s="39" t="s">
        <v>34</v>
      </c>
      <c r="E21" s="40">
        <v>7500</v>
      </c>
      <c r="F21" s="84">
        <v>30000</v>
      </c>
      <c r="G21" s="154">
        <v>45000</v>
      </c>
      <c r="H21" s="154">
        <v>49000</v>
      </c>
      <c r="I21" s="208">
        <v>54000</v>
      </c>
      <c r="K21" s="30">
        <v>3841</v>
      </c>
      <c r="L21" s="30">
        <v>4216</v>
      </c>
      <c r="M21" s="30">
        <v>5094</v>
      </c>
      <c r="N21" s="31">
        <v>580</v>
      </c>
    </row>
    <row r="22" spans="2:14" ht="26.25" customHeight="1">
      <c r="B22" s="21">
        <v>12</v>
      </c>
      <c r="C22" s="55">
        <v>631</v>
      </c>
      <c r="D22" s="39" t="s">
        <v>35</v>
      </c>
      <c r="E22" s="40">
        <v>32075</v>
      </c>
      <c r="F22" s="84">
        <v>55000</v>
      </c>
      <c r="G22" s="154">
        <v>50000</v>
      </c>
      <c r="H22" s="154">
        <v>54000</v>
      </c>
      <c r="I22" s="208">
        <v>59000</v>
      </c>
      <c r="K22" s="30">
        <v>16094</v>
      </c>
      <c r="L22" s="30">
        <v>34838</v>
      </c>
      <c r="M22" s="30">
        <v>19432</v>
      </c>
      <c r="N22" s="31">
        <v>6423</v>
      </c>
    </row>
    <row r="23" spans="2:14" ht="29.25" customHeight="1">
      <c r="B23" s="21">
        <v>13</v>
      </c>
      <c r="C23" s="55">
        <v>634</v>
      </c>
      <c r="D23" s="39" t="s">
        <v>36</v>
      </c>
      <c r="E23" s="40">
        <v>122100</v>
      </c>
      <c r="F23" s="84">
        <v>150000</v>
      </c>
      <c r="G23" s="154">
        <v>160000</v>
      </c>
      <c r="H23" s="154">
        <v>169000</v>
      </c>
      <c r="I23" s="208">
        <v>180000</v>
      </c>
      <c r="K23" s="30">
        <v>6673</v>
      </c>
      <c r="L23" s="30">
        <v>21087</v>
      </c>
      <c r="M23" s="30">
        <v>22944</v>
      </c>
      <c r="N23" s="31">
        <v>20513</v>
      </c>
    </row>
    <row r="24" spans="2:14" ht="26.25" customHeight="1">
      <c r="B24" s="21">
        <v>14</v>
      </c>
      <c r="C24" s="55">
        <v>639</v>
      </c>
      <c r="D24" s="39" t="s">
        <v>37</v>
      </c>
      <c r="E24" s="40">
        <v>24400</v>
      </c>
      <c r="F24" s="84">
        <v>55000</v>
      </c>
      <c r="G24" s="154">
        <v>50000</v>
      </c>
      <c r="H24" s="154">
        <v>54000</v>
      </c>
      <c r="I24" s="208">
        <v>58000</v>
      </c>
      <c r="K24" s="30">
        <v>11502</v>
      </c>
      <c r="L24" s="30">
        <v>6933</v>
      </c>
      <c r="M24" s="30">
        <v>3073</v>
      </c>
      <c r="N24" s="31"/>
    </row>
    <row r="25" spans="2:14" ht="28.5" customHeight="1">
      <c r="B25" s="21">
        <v>15</v>
      </c>
      <c r="C25" s="55">
        <v>643</v>
      </c>
      <c r="D25" s="39" t="s">
        <v>53</v>
      </c>
      <c r="E25" s="40">
        <v>13500</v>
      </c>
      <c r="F25" s="84">
        <v>20000</v>
      </c>
      <c r="G25" s="154">
        <v>20000</v>
      </c>
      <c r="H25" s="154">
        <v>22000</v>
      </c>
      <c r="I25" s="208">
        <v>26000</v>
      </c>
      <c r="K25" s="30">
        <v>11565</v>
      </c>
      <c r="L25" s="30">
        <v>39147</v>
      </c>
      <c r="M25" s="30">
        <v>12532</v>
      </c>
      <c r="N25" s="31">
        <v>6093</v>
      </c>
    </row>
    <row r="26" spans="2:14" ht="26.25" customHeight="1">
      <c r="B26" s="21">
        <v>16</v>
      </c>
      <c r="C26" s="55">
        <v>644</v>
      </c>
      <c r="D26" s="39" t="s">
        <v>54</v>
      </c>
      <c r="E26" s="40">
        <v>170700</v>
      </c>
      <c r="F26" s="84">
        <v>230000</v>
      </c>
      <c r="G26" s="154">
        <v>300000</v>
      </c>
      <c r="H26" s="154">
        <v>315000</v>
      </c>
      <c r="I26" s="208">
        <v>335000</v>
      </c>
      <c r="K26" s="30">
        <v>16064</v>
      </c>
      <c r="L26" s="30">
        <v>24280</v>
      </c>
      <c r="M26" s="30">
        <v>10616</v>
      </c>
      <c r="N26" s="31">
        <v>12295</v>
      </c>
    </row>
    <row r="27" spans="2:14" ht="27.75" customHeight="1">
      <c r="B27" s="21">
        <v>17</v>
      </c>
      <c r="C27" s="55">
        <v>647</v>
      </c>
      <c r="D27" s="39" t="s">
        <v>38</v>
      </c>
      <c r="E27" s="40">
        <v>54400</v>
      </c>
      <c r="F27" s="84">
        <v>70000</v>
      </c>
      <c r="G27" s="154">
        <v>70000</v>
      </c>
      <c r="H27" s="154">
        <v>75000</v>
      </c>
      <c r="I27" s="208">
        <v>80000</v>
      </c>
      <c r="K27" s="30">
        <v>5384</v>
      </c>
      <c r="L27" s="30">
        <v>56517</v>
      </c>
      <c r="M27" s="30">
        <v>27620</v>
      </c>
      <c r="N27" s="31">
        <v>15910</v>
      </c>
    </row>
    <row r="28" spans="2:14" ht="29.25" customHeight="1">
      <c r="B28" s="21">
        <v>18</v>
      </c>
      <c r="C28" s="55">
        <v>652</v>
      </c>
      <c r="D28" s="39" t="s">
        <v>39</v>
      </c>
      <c r="E28" s="40">
        <v>16550</v>
      </c>
      <c r="F28" s="84">
        <v>30000</v>
      </c>
      <c r="G28" s="154">
        <v>30000</v>
      </c>
      <c r="H28" s="154">
        <v>33000</v>
      </c>
      <c r="I28" s="208">
        <v>38000</v>
      </c>
      <c r="K28" s="32"/>
      <c r="L28" s="30">
        <v>4280</v>
      </c>
      <c r="M28" s="30">
        <v>18062</v>
      </c>
      <c r="N28" s="30">
        <v>4113</v>
      </c>
    </row>
    <row r="29" spans="2:14" ht="26.25" customHeight="1">
      <c r="B29" s="21">
        <v>19</v>
      </c>
      <c r="C29" s="55">
        <v>654</v>
      </c>
      <c r="D29" s="39" t="s">
        <v>40</v>
      </c>
      <c r="E29" s="40">
        <v>12600</v>
      </c>
      <c r="F29" s="84">
        <v>30000</v>
      </c>
      <c r="G29" s="154">
        <v>30000</v>
      </c>
      <c r="H29" s="154">
        <v>33000</v>
      </c>
      <c r="I29" s="208">
        <v>37000</v>
      </c>
      <c r="K29" s="30"/>
      <c r="L29" s="30">
        <v>15860</v>
      </c>
      <c r="M29" s="30">
        <v>11064</v>
      </c>
      <c r="N29" s="31">
        <v>5632</v>
      </c>
    </row>
    <row r="30" spans="2:14" ht="26.25" customHeight="1">
      <c r="B30" s="21">
        <v>20</v>
      </c>
      <c r="C30" s="55">
        <v>672</v>
      </c>
      <c r="D30" s="39" t="s">
        <v>41</v>
      </c>
      <c r="E30" s="40">
        <v>26200</v>
      </c>
      <c r="F30" s="84">
        <v>40000</v>
      </c>
      <c r="G30" s="154">
        <v>50000</v>
      </c>
      <c r="H30" s="154">
        <v>54000</v>
      </c>
      <c r="I30" s="208">
        <v>59000</v>
      </c>
      <c r="K30" s="30">
        <v>48581</v>
      </c>
      <c r="L30" s="30">
        <v>56328</v>
      </c>
      <c r="M30" s="12">
        <v>57749</v>
      </c>
      <c r="N30" s="31">
        <v>3435</v>
      </c>
    </row>
    <row r="31" spans="2:14" ht="26.25" customHeight="1">
      <c r="B31" s="21">
        <v>21</v>
      </c>
      <c r="C31" s="55">
        <v>676</v>
      </c>
      <c r="D31" s="39" t="s">
        <v>55</v>
      </c>
      <c r="E31" s="40">
        <v>14050</v>
      </c>
      <c r="F31" s="84">
        <v>30000</v>
      </c>
      <c r="G31" s="154">
        <v>30000</v>
      </c>
      <c r="H31" s="154">
        <v>33000</v>
      </c>
      <c r="I31" s="208">
        <v>36000</v>
      </c>
      <c r="K31" s="30">
        <v>24073</v>
      </c>
      <c r="L31" s="30">
        <v>23149</v>
      </c>
      <c r="M31" s="30">
        <v>52561</v>
      </c>
      <c r="N31" s="31">
        <v>7505</v>
      </c>
    </row>
    <row r="32" spans="2:14" ht="25.5" customHeight="1">
      <c r="B32" s="21">
        <v>22</v>
      </c>
      <c r="C32" s="55">
        <v>683</v>
      </c>
      <c r="D32" s="39" t="s">
        <v>42</v>
      </c>
      <c r="E32" s="40">
        <v>9700</v>
      </c>
      <c r="F32" s="84">
        <v>20000</v>
      </c>
      <c r="G32" s="154">
        <v>20000</v>
      </c>
      <c r="H32" s="154">
        <v>22000</v>
      </c>
      <c r="I32" s="208">
        <v>25000</v>
      </c>
      <c r="K32" s="30">
        <v>5573</v>
      </c>
      <c r="L32" s="30">
        <v>39313</v>
      </c>
      <c r="M32" s="30">
        <v>10729</v>
      </c>
      <c r="N32" s="31">
        <v>1541</v>
      </c>
    </row>
    <row r="33" spans="2:14" s="56" customFormat="1" ht="27.75" customHeight="1">
      <c r="B33" s="21">
        <v>23</v>
      </c>
      <c r="C33" s="57">
        <v>500</v>
      </c>
      <c r="D33" s="58" t="s">
        <v>83</v>
      </c>
      <c r="E33" s="59">
        <v>30175</v>
      </c>
      <c r="F33" s="85">
        <v>40000</v>
      </c>
      <c r="G33" s="155">
        <v>35000</v>
      </c>
      <c r="H33" s="154">
        <v>38000</v>
      </c>
      <c r="I33" s="208">
        <v>42000</v>
      </c>
      <c r="K33" s="60">
        <v>28938</v>
      </c>
      <c r="L33" s="60">
        <v>109440</v>
      </c>
      <c r="M33" s="60">
        <v>48195</v>
      </c>
      <c r="N33" s="61">
        <v>7417</v>
      </c>
    </row>
    <row r="34" spans="2:17" ht="28.5" customHeight="1">
      <c r="B34" s="21">
        <v>24</v>
      </c>
      <c r="C34" s="55">
        <v>702</v>
      </c>
      <c r="D34" s="39" t="s">
        <v>56</v>
      </c>
      <c r="E34" s="40">
        <v>144400</v>
      </c>
      <c r="F34" s="84">
        <v>150000</v>
      </c>
      <c r="G34" s="154">
        <v>145000</v>
      </c>
      <c r="H34" s="154">
        <v>155000</v>
      </c>
      <c r="I34" s="208">
        <v>165000</v>
      </c>
      <c r="K34" s="30">
        <v>50060</v>
      </c>
      <c r="L34" s="30">
        <v>107547</v>
      </c>
      <c r="M34" s="30">
        <v>146668</v>
      </c>
      <c r="N34" s="31">
        <v>56235</v>
      </c>
      <c r="Q34" s="11"/>
    </row>
    <row r="35" spans="2:14" ht="27.75" customHeight="1">
      <c r="B35" s="21">
        <v>25</v>
      </c>
      <c r="C35" s="55">
        <v>705</v>
      </c>
      <c r="D35" s="39" t="s">
        <v>57</v>
      </c>
      <c r="E35" s="40">
        <v>77650</v>
      </c>
      <c r="F35" s="84">
        <v>165000</v>
      </c>
      <c r="G35" s="154">
        <v>180000</v>
      </c>
      <c r="H35" s="154">
        <v>190000</v>
      </c>
      <c r="I35" s="208">
        <v>202000</v>
      </c>
      <c r="K35" s="22">
        <v>14559</v>
      </c>
      <c r="L35" s="22">
        <v>34936</v>
      </c>
      <c r="M35" s="22">
        <v>32710</v>
      </c>
      <c r="N35" s="23">
        <v>19562</v>
      </c>
    </row>
    <row r="36" spans="2:14" ht="26.25" customHeight="1">
      <c r="B36" s="21">
        <v>26</v>
      </c>
      <c r="C36" s="55">
        <v>706</v>
      </c>
      <c r="D36" s="39" t="s">
        <v>58</v>
      </c>
      <c r="E36" s="40">
        <v>56850</v>
      </c>
      <c r="F36" s="84">
        <v>60000</v>
      </c>
      <c r="G36" s="154">
        <v>70000</v>
      </c>
      <c r="H36" s="154">
        <v>74000</v>
      </c>
      <c r="I36" s="208">
        <v>80000</v>
      </c>
      <c r="K36" s="30">
        <v>13946</v>
      </c>
      <c r="L36" s="30">
        <v>7056</v>
      </c>
      <c r="M36" s="30">
        <v>17829</v>
      </c>
      <c r="N36" s="31">
        <v>13015</v>
      </c>
    </row>
    <row r="37" spans="2:14" ht="25.5" customHeight="1">
      <c r="B37" s="21">
        <v>27</v>
      </c>
      <c r="C37" s="55">
        <v>707</v>
      </c>
      <c r="D37" s="39" t="s">
        <v>62</v>
      </c>
      <c r="E37" s="40">
        <v>243150</v>
      </c>
      <c r="F37" s="84">
        <v>260000</v>
      </c>
      <c r="G37" s="154">
        <v>330000</v>
      </c>
      <c r="H37" s="154">
        <v>347000</v>
      </c>
      <c r="I37" s="208">
        <v>370000</v>
      </c>
      <c r="K37" s="30">
        <v>54245</v>
      </c>
      <c r="L37" s="30">
        <v>124163</v>
      </c>
      <c r="M37" s="30">
        <v>206990</v>
      </c>
      <c r="N37" s="31">
        <v>82232</v>
      </c>
    </row>
    <row r="38" spans="2:14" ht="26.25" customHeight="1">
      <c r="B38" s="21">
        <v>28</v>
      </c>
      <c r="C38" s="55">
        <v>708</v>
      </c>
      <c r="D38" s="39" t="s">
        <v>59</v>
      </c>
      <c r="E38" s="40">
        <v>42100</v>
      </c>
      <c r="F38" s="84">
        <v>55000</v>
      </c>
      <c r="G38" s="154">
        <v>50000</v>
      </c>
      <c r="H38" s="154">
        <v>54000</v>
      </c>
      <c r="I38" s="208">
        <v>59000</v>
      </c>
      <c r="K38" s="30">
        <v>17691</v>
      </c>
      <c r="L38" s="30">
        <v>54330</v>
      </c>
      <c r="M38" s="30">
        <v>65233</v>
      </c>
      <c r="N38" s="31">
        <v>25003</v>
      </c>
    </row>
    <row r="39" spans="2:14" ht="26.25" customHeight="1">
      <c r="B39" s="21">
        <v>29</v>
      </c>
      <c r="C39" s="55">
        <v>709</v>
      </c>
      <c r="D39" s="39" t="s">
        <v>60</v>
      </c>
      <c r="E39" s="40">
        <v>55950</v>
      </c>
      <c r="F39" s="84">
        <v>65000</v>
      </c>
      <c r="G39" s="154">
        <v>65000</v>
      </c>
      <c r="H39" s="154">
        <v>70000</v>
      </c>
      <c r="I39" s="208">
        <v>76000</v>
      </c>
      <c r="K39" s="30">
        <v>44474</v>
      </c>
      <c r="L39" s="30">
        <v>46906</v>
      </c>
      <c r="M39" s="30">
        <v>59761</v>
      </c>
      <c r="N39" s="31">
        <v>27548</v>
      </c>
    </row>
    <row r="40" spans="2:14" ht="26.25" customHeight="1">
      <c r="B40" s="21">
        <v>30</v>
      </c>
      <c r="C40" s="55">
        <v>710</v>
      </c>
      <c r="D40" s="39" t="s">
        <v>84</v>
      </c>
      <c r="E40" s="40">
        <v>14900</v>
      </c>
      <c r="F40" s="84">
        <v>30000</v>
      </c>
      <c r="G40" s="154">
        <v>30000</v>
      </c>
      <c r="H40" s="154">
        <v>33000</v>
      </c>
      <c r="I40" s="208">
        <v>36000</v>
      </c>
      <c r="K40" s="30"/>
      <c r="L40" s="30"/>
      <c r="M40" s="30"/>
      <c r="N40" s="31"/>
    </row>
    <row r="41" spans="2:14" ht="25.5" customHeight="1">
      <c r="B41" s="21">
        <v>31</v>
      </c>
      <c r="C41" s="55">
        <v>728</v>
      </c>
      <c r="D41" s="39" t="s">
        <v>61</v>
      </c>
      <c r="E41" s="40">
        <v>293750</v>
      </c>
      <c r="F41" s="84">
        <v>400000</v>
      </c>
      <c r="G41" s="154">
        <v>560000</v>
      </c>
      <c r="H41" s="154">
        <v>588000</v>
      </c>
      <c r="I41" s="208">
        <v>625000</v>
      </c>
      <c r="K41" s="30">
        <v>16141</v>
      </c>
      <c r="L41" s="30">
        <v>20018</v>
      </c>
      <c r="M41" s="30">
        <v>62353</v>
      </c>
      <c r="N41" s="31">
        <v>72880</v>
      </c>
    </row>
    <row r="42" spans="2:14" ht="26.25" customHeight="1">
      <c r="B42" s="21">
        <v>32</v>
      </c>
      <c r="C42" s="55">
        <v>759</v>
      </c>
      <c r="D42" s="39" t="s">
        <v>43</v>
      </c>
      <c r="E42" s="40">
        <v>29000</v>
      </c>
      <c r="F42" s="84">
        <v>40000</v>
      </c>
      <c r="G42" s="154">
        <v>40000</v>
      </c>
      <c r="H42" s="154">
        <v>50000</v>
      </c>
      <c r="I42" s="208">
        <v>55000</v>
      </c>
      <c r="K42" s="30"/>
      <c r="L42" s="30"/>
      <c r="M42" s="30"/>
      <c r="N42" s="31"/>
    </row>
    <row r="43" spans="2:14" ht="28.5" customHeight="1">
      <c r="B43" s="21">
        <v>33</v>
      </c>
      <c r="C43" s="62">
        <v>901</v>
      </c>
      <c r="D43" s="39" t="s">
        <v>49</v>
      </c>
      <c r="E43" s="40">
        <v>124000</v>
      </c>
      <c r="F43" s="84">
        <v>135000</v>
      </c>
      <c r="G43" s="154">
        <v>140000</v>
      </c>
      <c r="H43" s="154">
        <v>150000</v>
      </c>
      <c r="I43" s="208">
        <v>160000</v>
      </c>
      <c r="K43" s="30">
        <v>73000</v>
      </c>
      <c r="L43" s="30">
        <v>115000</v>
      </c>
      <c r="M43" s="30">
        <v>120000</v>
      </c>
      <c r="N43" s="31">
        <v>75000</v>
      </c>
    </row>
    <row r="44" spans="2:14" ht="24.75">
      <c r="B44" s="21">
        <v>34</v>
      </c>
      <c r="C44" s="62">
        <v>951</v>
      </c>
      <c r="D44" s="39" t="s">
        <v>273</v>
      </c>
      <c r="E44" s="40">
        <v>11000</v>
      </c>
      <c r="F44" s="84">
        <v>15000</v>
      </c>
      <c r="G44" s="154">
        <v>20000</v>
      </c>
      <c r="H44" s="154">
        <v>23000</v>
      </c>
      <c r="I44" s="208">
        <v>26000</v>
      </c>
      <c r="K44" s="30"/>
      <c r="L44" s="30"/>
      <c r="M44" s="30"/>
      <c r="N44" s="31"/>
    </row>
    <row r="45" spans="2:14" ht="27" customHeight="1">
      <c r="B45" s="21">
        <v>35</v>
      </c>
      <c r="C45" s="62">
        <v>902</v>
      </c>
      <c r="D45" s="39" t="s">
        <v>44</v>
      </c>
      <c r="E45" s="40">
        <v>136000</v>
      </c>
      <c r="F45" s="84">
        <v>140000</v>
      </c>
      <c r="G45" s="154">
        <v>150000</v>
      </c>
      <c r="H45" s="154">
        <v>162000</v>
      </c>
      <c r="I45" s="208">
        <v>175000</v>
      </c>
      <c r="K45" s="30">
        <v>68159</v>
      </c>
      <c r="L45" s="30">
        <v>134172</v>
      </c>
      <c r="M45" s="30">
        <v>242763</v>
      </c>
      <c r="N45" s="31">
        <v>178574</v>
      </c>
    </row>
    <row r="46" spans="2:14" ht="27.75" customHeight="1">
      <c r="B46" s="21">
        <v>36</v>
      </c>
      <c r="C46" s="62">
        <v>904</v>
      </c>
      <c r="D46" s="39" t="s">
        <v>63</v>
      </c>
      <c r="E46" s="40">
        <v>24588000</v>
      </c>
      <c r="F46" s="84">
        <v>13200000</v>
      </c>
      <c r="G46" s="154">
        <v>15800000</v>
      </c>
      <c r="H46" s="154">
        <v>16730000</v>
      </c>
      <c r="I46" s="208">
        <v>17700000</v>
      </c>
      <c r="K46" s="30">
        <v>6389000</v>
      </c>
      <c r="L46" s="30">
        <v>7895702</v>
      </c>
      <c r="M46" s="30">
        <v>11043502</v>
      </c>
      <c r="N46" s="31">
        <v>3818000</v>
      </c>
    </row>
    <row r="47" spans="2:14" ht="26.25" customHeight="1">
      <c r="B47" s="21">
        <v>37</v>
      </c>
      <c r="C47" s="62">
        <v>905</v>
      </c>
      <c r="D47" s="39" t="s">
        <v>45</v>
      </c>
      <c r="E47" s="40">
        <v>60000</v>
      </c>
      <c r="F47" s="84">
        <v>70000</v>
      </c>
      <c r="G47" s="154">
        <v>70000</v>
      </c>
      <c r="H47" s="154">
        <v>75000</v>
      </c>
      <c r="I47" s="208">
        <v>81000</v>
      </c>
      <c r="K47" s="30">
        <v>35629</v>
      </c>
      <c r="L47" s="30">
        <v>39399</v>
      </c>
      <c r="M47" s="30">
        <v>49802</v>
      </c>
      <c r="N47" s="31">
        <v>11330</v>
      </c>
    </row>
    <row r="48" spans="2:14" ht="25.5" customHeight="1">
      <c r="B48" s="21">
        <v>38</v>
      </c>
      <c r="C48" s="62">
        <v>906</v>
      </c>
      <c r="D48" s="39" t="s">
        <v>64</v>
      </c>
      <c r="E48" s="40">
        <v>62000</v>
      </c>
      <c r="F48" s="84">
        <v>70000</v>
      </c>
      <c r="G48" s="154">
        <v>75000</v>
      </c>
      <c r="H48" s="154">
        <v>80000</v>
      </c>
      <c r="I48" s="208">
        <v>87000</v>
      </c>
      <c r="K48" s="30">
        <v>26899</v>
      </c>
      <c r="L48" s="30">
        <v>73243</v>
      </c>
      <c r="M48" s="14">
        <v>77167</v>
      </c>
      <c r="N48" s="30">
        <v>13216</v>
      </c>
    </row>
    <row r="49" spans="2:14" ht="27.75" customHeight="1">
      <c r="B49" s="21">
        <v>39</v>
      </c>
      <c r="C49" s="62">
        <v>908</v>
      </c>
      <c r="D49" s="39" t="s">
        <v>46</v>
      </c>
      <c r="E49" s="40">
        <v>62000</v>
      </c>
      <c r="F49" s="84">
        <v>70000</v>
      </c>
      <c r="G49" s="154">
        <v>70000</v>
      </c>
      <c r="H49" s="154">
        <v>75000</v>
      </c>
      <c r="I49" s="208">
        <v>82000</v>
      </c>
      <c r="K49" s="30">
        <v>16484</v>
      </c>
      <c r="L49" s="30">
        <v>70143</v>
      </c>
      <c r="M49" s="30">
        <v>13127</v>
      </c>
      <c r="N49" s="31">
        <v>4370</v>
      </c>
    </row>
    <row r="50" spans="2:14" ht="31.5" customHeight="1">
      <c r="B50" s="21">
        <v>40</v>
      </c>
      <c r="C50" s="62">
        <v>909</v>
      </c>
      <c r="D50" s="39" t="s">
        <v>65</v>
      </c>
      <c r="E50" s="40">
        <v>741000</v>
      </c>
      <c r="F50" s="84">
        <v>770000</v>
      </c>
      <c r="G50" s="154">
        <v>850000</v>
      </c>
      <c r="H50" s="154">
        <v>910000</v>
      </c>
      <c r="I50" s="208">
        <v>980000</v>
      </c>
      <c r="K50" s="30">
        <v>765100</v>
      </c>
      <c r="L50" s="30">
        <v>1045165</v>
      </c>
      <c r="M50" s="30">
        <v>666379</v>
      </c>
      <c r="N50" s="31">
        <v>340181</v>
      </c>
    </row>
    <row r="51" spans="2:14" ht="26.25" customHeight="1">
      <c r="B51" s="21">
        <v>41</v>
      </c>
      <c r="C51" s="62">
        <v>910</v>
      </c>
      <c r="D51" s="39" t="s">
        <v>66</v>
      </c>
      <c r="E51" s="40">
        <v>30000</v>
      </c>
      <c r="F51" s="84">
        <v>50000</v>
      </c>
      <c r="G51" s="154">
        <v>50000</v>
      </c>
      <c r="H51" s="154">
        <v>54000</v>
      </c>
      <c r="I51" s="208">
        <v>60000</v>
      </c>
      <c r="K51" s="30">
        <v>15463</v>
      </c>
      <c r="L51" s="30">
        <v>14373</v>
      </c>
      <c r="M51" s="30">
        <v>30170</v>
      </c>
      <c r="N51" s="31">
        <v>15862</v>
      </c>
    </row>
    <row r="52" spans="2:14" ht="26.25" customHeight="1">
      <c r="B52" s="21">
        <v>42</v>
      </c>
      <c r="C52" s="62">
        <v>911</v>
      </c>
      <c r="D52" s="39" t="s">
        <v>47</v>
      </c>
      <c r="E52" s="40">
        <v>46000</v>
      </c>
      <c r="F52" s="84">
        <v>55000</v>
      </c>
      <c r="G52" s="154">
        <v>70000</v>
      </c>
      <c r="H52" s="154">
        <v>75000</v>
      </c>
      <c r="I52" s="208">
        <v>80000</v>
      </c>
      <c r="K52" s="30">
        <v>77059</v>
      </c>
      <c r="L52" s="30">
        <v>177660</v>
      </c>
      <c r="M52" s="30">
        <v>75250</v>
      </c>
      <c r="N52" s="31">
        <v>29020</v>
      </c>
    </row>
    <row r="53" spans="2:14" ht="25.5" customHeight="1">
      <c r="B53" s="21">
        <v>43</v>
      </c>
      <c r="C53" s="62">
        <v>912</v>
      </c>
      <c r="D53" s="39" t="s">
        <v>48</v>
      </c>
      <c r="E53" s="40">
        <v>25000</v>
      </c>
      <c r="F53" s="84">
        <v>40000</v>
      </c>
      <c r="G53" s="154">
        <v>50000</v>
      </c>
      <c r="H53" s="154">
        <v>54000</v>
      </c>
      <c r="I53" s="208">
        <v>60000</v>
      </c>
      <c r="K53" s="30">
        <v>47298</v>
      </c>
      <c r="L53" s="30">
        <v>24109</v>
      </c>
      <c r="M53" s="30">
        <v>41604</v>
      </c>
      <c r="N53" s="31">
        <v>9270</v>
      </c>
    </row>
    <row r="54" spans="2:14" ht="25.5" customHeight="1">
      <c r="B54" s="21">
        <v>44</v>
      </c>
      <c r="C54" s="62">
        <v>463</v>
      </c>
      <c r="D54" s="39" t="s">
        <v>155</v>
      </c>
      <c r="E54" s="40">
        <v>41200</v>
      </c>
      <c r="F54" s="84">
        <v>60000</v>
      </c>
      <c r="G54" s="154">
        <v>40000</v>
      </c>
      <c r="H54" s="154">
        <v>43000</v>
      </c>
      <c r="I54" s="208">
        <v>49000</v>
      </c>
      <c r="K54" s="30"/>
      <c r="L54" s="30"/>
      <c r="M54" s="30"/>
      <c r="N54" s="31">
        <v>1510</v>
      </c>
    </row>
    <row r="55" spans="2:14" ht="25.5" customHeight="1">
      <c r="B55" s="21">
        <v>45</v>
      </c>
      <c r="C55" s="62">
        <v>605</v>
      </c>
      <c r="D55" s="39" t="s">
        <v>70</v>
      </c>
      <c r="E55" s="40">
        <v>4500</v>
      </c>
      <c r="F55" s="84">
        <v>30000</v>
      </c>
      <c r="G55" s="154">
        <v>30000</v>
      </c>
      <c r="H55" s="154">
        <v>33000</v>
      </c>
      <c r="I55" s="208">
        <v>40000</v>
      </c>
      <c r="K55" s="30"/>
      <c r="L55" s="30"/>
      <c r="M55" s="30"/>
      <c r="N55" s="31">
        <v>73</v>
      </c>
    </row>
    <row r="56" spans="2:14" ht="25.5" customHeight="1">
      <c r="B56" s="21">
        <v>46</v>
      </c>
      <c r="C56" s="62">
        <v>655</v>
      </c>
      <c r="D56" s="39" t="s">
        <v>148</v>
      </c>
      <c r="E56" s="65">
        <v>7100</v>
      </c>
      <c r="F56" s="84">
        <v>10000</v>
      </c>
      <c r="G56" s="154">
        <v>10000</v>
      </c>
      <c r="H56" s="154">
        <v>20000</v>
      </c>
      <c r="I56" s="208">
        <v>25000</v>
      </c>
      <c r="K56" s="30"/>
      <c r="L56" s="30"/>
      <c r="M56" s="30"/>
      <c r="N56" s="31"/>
    </row>
    <row r="57" spans="2:14" ht="25.5" customHeight="1">
      <c r="B57" s="21">
        <v>47</v>
      </c>
      <c r="C57" s="62"/>
      <c r="D57" s="39" t="s">
        <v>159</v>
      </c>
      <c r="E57" s="65"/>
      <c r="F57" s="84"/>
      <c r="G57" s="154">
        <v>60000</v>
      </c>
      <c r="H57" s="154">
        <v>70000</v>
      </c>
      <c r="I57" s="208">
        <v>80000</v>
      </c>
      <c r="K57" s="30"/>
      <c r="L57" s="30"/>
      <c r="M57" s="30"/>
      <c r="N57" s="31"/>
    </row>
    <row r="58" spans="2:14" ht="25.5" customHeight="1">
      <c r="B58" s="21">
        <v>48</v>
      </c>
      <c r="C58" s="63"/>
      <c r="D58" s="64" t="s">
        <v>160</v>
      </c>
      <c r="E58" s="65"/>
      <c r="F58" s="84"/>
      <c r="G58" s="154">
        <v>25000</v>
      </c>
      <c r="H58" s="154">
        <v>35000</v>
      </c>
      <c r="I58" s="208">
        <v>40000</v>
      </c>
      <c r="K58" s="30"/>
      <c r="L58" s="30"/>
      <c r="M58" s="30"/>
      <c r="N58" s="31"/>
    </row>
    <row r="59" spans="2:14" ht="25.5" customHeight="1">
      <c r="B59" s="210">
        <v>49</v>
      </c>
      <c r="C59" s="211"/>
      <c r="D59" s="202" t="s">
        <v>274</v>
      </c>
      <c r="E59" s="203"/>
      <c r="F59" s="204"/>
      <c r="G59" s="205">
        <v>25000</v>
      </c>
      <c r="H59" s="205">
        <v>30000</v>
      </c>
      <c r="I59" s="209">
        <v>35000</v>
      </c>
      <c r="K59" s="30"/>
      <c r="L59" s="30"/>
      <c r="M59" s="30"/>
      <c r="N59" s="31"/>
    </row>
    <row r="60" spans="2:14" s="156" customFormat="1" ht="32.25" customHeight="1" thickBot="1">
      <c r="B60" s="212"/>
      <c r="C60" s="213"/>
      <c r="D60" s="214" t="s">
        <v>51</v>
      </c>
      <c r="E60" s="214"/>
      <c r="F60" s="215">
        <f>SUM(F11:F56)</f>
        <v>17960000</v>
      </c>
      <c r="G60" s="216">
        <f>SUM(G11:G59)</f>
        <v>21225000</v>
      </c>
      <c r="H60" s="216">
        <f>SUM(H11:H59)</f>
        <v>22539000</v>
      </c>
      <c r="I60" s="217">
        <f>SUM(I11:I59)</f>
        <v>23964000</v>
      </c>
      <c r="K60" s="157"/>
      <c r="L60" s="157"/>
      <c r="M60" s="157"/>
      <c r="N60" s="158"/>
    </row>
    <row r="61" spans="6:9" ht="42" customHeight="1" hidden="1">
      <c r="F61" s="24">
        <v>18246000</v>
      </c>
      <c r="G61" s="89"/>
      <c r="H61" s="89">
        <v>18246000</v>
      </c>
      <c r="I61" s="90"/>
    </row>
    <row r="62" spans="6:9" ht="30" customHeight="1" hidden="1">
      <c r="F62" s="25">
        <f>F60-F61</f>
        <v>-286000</v>
      </c>
      <c r="G62" s="91"/>
      <c r="H62" s="91">
        <f>H60-H61</f>
        <v>4293000</v>
      </c>
      <c r="I62" s="91"/>
    </row>
    <row r="63" spans="7:9" ht="15.75" customHeight="1">
      <c r="G63" s="92"/>
      <c r="H63" s="93"/>
      <c r="I63" s="93"/>
    </row>
    <row r="64" spans="4:9" ht="38.25" customHeight="1">
      <c r="D64" s="80"/>
      <c r="F64" s="83"/>
      <c r="G64" s="94"/>
      <c r="H64" s="95"/>
      <c r="I64" s="95"/>
    </row>
    <row r="66" spans="7:9" ht="31.5" customHeight="1">
      <c r="G66" s="13"/>
      <c r="H66" s="13"/>
      <c r="I66" s="13"/>
    </row>
    <row r="69" ht="35.25" customHeight="1"/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AW47"/>
  <sheetViews>
    <sheetView zoomScale="85" zoomScaleNormal="85" zoomScalePageLayoutView="0" workbookViewId="0" topLeftCell="A7">
      <selection activeCell="BA10" sqref="BA10"/>
    </sheetView>
  </sheetViews>
  <sheetFormatPr defaultColWidth="9.140625" defaultRowHeight="15.75" customHeight="1"/>
  <cols>
    <col min="1" max="1" width="3.00390625" style="6" customWidth="1"/>
    <col min="2" max="2" width="7.421875" style="6" customWidth="1"/>
    <col min="3" max="3" width="19.140625" style="6" hidden="1" customWidth="1"/>
    <col min="4" max="4" width="10.7109375" style="6" hidden="1" customWidth="1"/>
    <col min="5" max="5" width="45.7109375" style="6" customWidth="1"/>
    <col min="6" max="6" width="19.140625" style="6" hidden="1" customWidth="1"/>
    <col min="7" max="7" width="24.28125" style="6" customWidth="1"/>
    <col min="8" max="8" width="23.7109375" style="6" customWidth="1"/>
    <col min="9" max="9" width="17.8515625" style="6" hidden="1" customWidth="1"/>
    <col min="10" max="10" width="19.421875" style="6" hidden="1" customWidth="1"/>
    <col min="11" max="11" width="16.421875" style="6" hidden="1" customWidth="1"/>
    <col min="12" max="12" width="16.57421875" style="6" hidden="1" customWidth="1"/>
    <col min="13" max="13" width="16.7109375" style="6" hidden="1" customWidth="1"/>
    <col min="14" max="14" width="17.57421875" style="6" hidden="1" customWidth="1"/>
    <col min="15" max="15" width="15.57421875" style="6" hidden="1" customWidth="1"/>
    <col min="16" max="16" width="15.7109375" style="6" hidden="1" customWidth="1"/>
    <col min="17" max="17" width="16.28125" style="6" hidden="1" customWidth="1"/>
    <col min="18" max="18" width="14.28125" style="6" hidden="1" customWidth="1"/>
    <col min="19" max="19" width="15.421875" style="6" hidden="1" customWidth="1"/>
    <col min="20" max="20" width="14.7109375" style="6" hidden="1" customWidth="1"/>
    <col min="21" max="21" width="12.7109375" style="6" hidden="1" customWidth="1"/>
    <col min="22" max="22" width="23.140625" style="6" bestFit="1" customWidth="1"/>
    <col min="23" max="23" width="17.140625" style="6" hidden="1" customWidth="1"/>
    <col min="24" max="24" width="15.140625" style="6" hidden="1" customWidth="1"/>
    <col min="25" max="25" width="17.421875" style="6" hidden="1" customWidth="1"/>
    <col min="26" max="26" width="17.00390625" style="6" hidden="1" customWidth="1"/>
    <col min="27" max="27" width="15.57421875" style="6" hidden="1" customWidth="1"/>
    <col min="28" max="28" width="15.421875" style="6" hidden="1" customWidth="1"/>
    <col min="29" max="29" width="7.8515625" style="6" hidden="1" customWidth="1"/>
    <col min="30" max="31" width="16.00390625" style="6" hidden="1" customWidth="1"/>
    <col min="32" max="32" width="14.140625" style="6" hidden="1" customWidth="1"/>
    <col min="33" max="33" width="14.8515625" style="6" hidden="1" customWidth="1"/>
    <col min="34" max="34" width="12.7109375" style="6" hidden="1" customWidth="1"/>
    <col min="35" max="35" width="13.00390625" style="6" hidden="1" customWidth="1"/>
    <col min="36" max="36" width="0" style="6" hidden="1" customWidth="1"/>
    <col min="37" max="37" width="16.421875" style="6" hidden="1" customWidth="1"/>
    <col min="38" max="38" width="13.7109375" style="6" hidden="1" customWidth="1"/>
    <col min="39" max="41" width="16.00390625" style="6" hidden="1" customWidth="1"/>
    <col min="42" max="42" width="15.140625" style="6" hidden="1" customWidth="1"/>
    <col min="43" max="43" width="0" style="6" hidden="1" customWidth="1"/>
    <col min="44" max="44" width="17.28125" style="6" hidden="1" customWidth="1"/>
    <col min="45" max="48" width="16.00390625" style="6" hidden="1" customWidth="1"/>
    <col min="49" max="49" width="15.140625" style="6" hidden="1" customWidth="1"/>
    <col min="50" max="50" width="0" style="6" hidden="1" customWidth="1"/>
    <col min="51" max="16384" width="9.140625" style="6" customWidth="1"/>
  </cols>
  <sheetData>
    <row r="1" ht="15.75" customHeight="1" thickBot="1"/>
    <row r="2" spans="2:48" s="1" customFormat="1" ht="60" customHeight="1" thickBot="1">
      <c r="B2" s="235" t="s">
        <v>163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7"/>
      <c r="AS2" s="239" t="s">
        <v>255</v>
      </c>
      <c r="AT2" s="239"/>
      <c r="AU2" s="239"/>
      <c r="AV2" s="239"/>
    </row>
    <row r="3" spans="2:20" ht="9.75" customHeight="1" thickBot="1">
      <c r="B3" s="33"/>
      <c r="C3" s="34"/>
      <c r="D3" s="34"/>
      <c r="E3" s="35"/>
      <c r="F3" s="35"/>
      <c r="G3" s="35"/>
      <c r="H3" s="36"/>
      <c r="K3" s="238" t="s">
        <v>72</v>
      </c>
      <c r="L3" s="238"/>
      <c r="M3" s="238"/>
      <c r="R3" s="238" t="s">
        <v>73</v>
      </c>
      <c r="S3" s="238"/>
      <c r="T3" s="238"/>
    </row>
    <row r="4" spans="2:49" s="7" customFormat="1" ht="24" customHeight="1" thickBot="1">
      <c r="B4" s="230" t="s">
        <v>6</v>
      </c>
      <c r="C4" s="232" t="s">
        <v>0</v>
      </c>
      <c r="D4" s="240" t="s">
        <v>7</v>
      </c>
      <c r="E4" s="225" t="s">
        <v>9</v>
      </c>
      <c r="F4" s="172"/>
      <c r="G4" s="225">
        <v>2020</v>
      </c>
      <c r="H4" s="225">
        <v>2021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242">
        <v>2022</v>
      </c>
      <c r="AK4" s="234" t="s">
        <v>171</v>
      </c>
      <c r="AL4" s="234"/>
      <c r="AM4" s="234"/>
      <c r="AN4" s="234"/>
      <c r="AO4" s="234"/>
      <c r="AP4" s="234"/>
      <c r="AR4" s="234" t="s">
        <v>172</v>
      </c>
      <c r="AS4" s="234"/>
      <c r="AT4" s="234"/>
      <c r="AU4" s="234"/>
      <c r="AV4" s="234"/>
      <c r="AW4" s="234"/>
    </row>
    <row r="5" spans="2:49" s="5" customFormat="1" ht="16.5" customHeight="1" thickBot="1">
      <c r="B5" s="231"/>
      <c r="C5" s="233"/>
      <c r="D5" s="241"/>
      <c r="E5" s="226"/>
      <c r="F5" s="174">
        <v>2014</v>
      </c>
      <c r="G5" s="226"/>
      <c r="H5" s="226"/>
      <c r="I5" s="175">
        <v>2021</v>
      </c>
      <c r="J5" s="175">
        <v>2021</v>
      </c>
      <c r="K5" s="175">
        <v>2021</v>
      </c>
      <c r="L5" s="175">
        <v>2021</v>
      </c>
      <c r="M5" s="175">
        <v>2021</v>
      </c>
      <c r="N5" s="175">
        <v>2021</v>
      </c>
      <c r="O5" s="175">
        <v>2021</v>
      </c>
      <c r="P5" s="175">
        <v>2021</v>
      </c>
      <c r="Q5" s="175">
        <v>2021</v>
      </c>
      <c r="R5" s="175">
        <v>2021</v>
      </c>
      <c r="S5" s="175">
        <v>2021</v>
      </c>
      <c r="T5" s="175">
        <v>2021</v>
      </c>
      <c r="U5" s="175">
        <v>2021</v>
      </c>
      <c r="V5" s="243"/>
      <c r="W5" s="141">
        <v>2021</v>
      </c>
      <c r="X5" s="37">
        <v>2021</v>
      </c>
      <c r="Y5" s="37">
        <v>2021</v>
      </c>
      <c r="Z5" s="37">
        <v>2021</v>
      </c>
      <c r="AA5" s="37">
        <v>2021</v>
      </c>
      <c r="AB5" s="37">
        <v>2021</v>
      </c>
      <c r="AC5" s="37">
        <v>2021</v>
      </c>
      <c r="AD5" s="37">
        <v>2021</v>
      </c>
      <c r="AE5" s="37">
        <v>2021</v>
      </c>
      <c r="AF5" s="37">
        <v>2021</v>
      </c>
      <c r="AG5" s="37">
        <v>2021</v>
      </c>
      <c r="AH5" s="37">
        <v>2021</v>
      </c>
      <c r="AI5" s="37">
        <v>2021</v>
      </c>
      <c r="AJ5" s="37">
        <v>2021</v>
      </c>
      <c r="AK5" s="96" t="s">
        <v>164</v>
      </c>
      <c r="AL5" s="97" t="s">
        <v>165</v>
      </c>
      <c r="AM5" s="97" t="s">
        <v>166</v>
      </c>
      <c r="AN5" s="97" t="s">
        <v>167</v>
      </c>
      <c r="AO5" s="98" t="s">
        <v>168</v>
      </c>
      <c r="AP5" s="99" t="s">
        <v>169</v>
      </c>
      <c r="AR5" s="100" t="s">
        <v>170</v>
      </c>
      <c r="AS5" s="97" t="s">
        <v>165</v>
      </c>
      <c r="AT5" s="97" t="s">
        <v>166</v>
      </c>
      <c r="AU5" s="97" t="s">
        <v>167</v>
      </c>
      <c r="AV5" s="98" t="s">
        <v>168</v>
      </c>
      <c r="AW5" s="99" t="s">
        <v>169</v>
      </c>
    </row>
    <row r="6" spans="2:49" s="5" customFormat="1" ht="24.75" customHeight="1">
      <c r="B6" s="148">
        <v>1</v>
      </c>
      <c r="C6" s="149"/>
      <c r="D6" s="149"/>
      <c r="E6" s="150" t="s">
        <v>14</v>
      </c>
      <c r="F6" s="151">
        <v>9500</v>
      </c>
      <c r="G6" s="68">
        <v>9000</v>
      </c>
      <c r="H6" s="68">
        <v>7000</v>
      </c>
      <c r="I6" s="68">
        <v>7000</v>
      </c>
      <c r="J6" s="68">
        <v>7000</v>
      </c>
      <c r="K6" s="68">
        <v>7000</v>
      </c>
      <c r="L6" s="68">
        <v>7000</v>
      </c>
      <c r="M6" s="68">
        <v>7000</v>
      </c>
      <c r="N6" s="68">
        <v>7000</v>
      </c>
      <c r="O6" s="68">
        <v>7000</v>
      </c>
      <c r="P6" s="68">
        <v>7000</v>
      </c>
      <c r="Q6" s="68">
        <v>7000</v>
      </c>
      <c r="R6" s="68">
        <v>7000</v>
      </c>
      <c r="S6" s="68">
        <v>7000</v>
      </c>
      <c r="T6" s="68">
        <v>7000</v>
      </c>
      <c r="U6" s="68">
        <v>7000</v>
      </c>
      <c r="V6" s="152">
        <v>0</v>
      </c>
      <c r="W6" s="116">
        <v>12000</v>
      </c>
      <c r="X6" s="68">
        <v>12000</v>
      </c>
      <c r="Y6" s="68">
        <v>12000</v>
      </c>
      <c r="Z6" s="68">
        <v>12000</v>
      </c>
      <c r="AA6" s="68">
        <v>12000</v>
      </c>
      <c r="AB6" s="68">
        <v>12000</v>
      </c>
      <c r="AC6" s="68">
        <v>12000</v>
      </c>
      <c r="AD6" s="68">
        <v>12000</v>
      </c>
      <c r="AE6" s="68">
        <v>12000</v>
      </c>
      <c r="AF6" s="68">
        <v>12000</v>
      </c>
      <c r="AG6" s="68">
        <v>12000</v>
      </c>
      <c r="AH6" s="68">
        <v>12000</v>
      </c>
      <c r="AI6" s="68">
        <v>12000</v>
      </c>
      <c r="AJ6" s="68">
        <v>12000</v>
      </c>
      <c r="AK6" s="101">
        <v>70000</v>
      </c>
      <c r="AL6" s="102">
        <f>AK6*10%</f>
        <v>7000</v>
      </c>
      <c r="AM6" s="102">
        <f>AK6-AL6</f>
        <v>63000</v>
      </c>
      <c r="AN6" s="102">
        <v>50000</v>
      </c>
      <c r="AO6" s="102">
        <f>AM6*21%</f>
        <v>13230</v>
      </c>
      <c r="AP6" s="102">
        <f>AM6*9%</f>
        <v>5670</v>
      </c>
      <c r="AR6" s="101">
        <v>50000</v>
      </c>
      <c r="AS6" s="102">
        <f>AR6*10%</f>
        <v>5000</v>
      </c>
      <c r="AT6" s="102">
        <f>AR6-AS6</f>
        <v>45000</v>
      </c>
      <c r="AU6" s="102">
        <f>AT6*70%</f>
        <v>31499.999999999996</v>
      </c>
      <c r="AV6" s="102">
        <f>AT6*21%</f>
        <v>9450</v>
      </c>
      <c r="AW6" s="102">
        <f>AT6*9%</f>
        <v>4050</v>
      </c>
    </row>
    <row r="7" spans="2:49" s="5" customFormat="1" ht="24.75" customHeight="1">
      <c r="B7" s="66">
        <v>2</v>
      </c>
      <c r="C7" s="67"/>
      <c r="D7" s="67"/>
      <c r="E7" s="146" t="s">
        <v>1</v>
      </c>
      <c r="F7" s="147">
        <v>145000</v>
      </c>
      <c r="G7" s="69">
        <v>70000</v>
      </c>
      <c r="H7" s="69">
        <v>65000</v>
      </c>
      <c r="I7" s="69">
        <v>65000</v>
      </c>
      <c r="J7" s="69">
        <v>65000</v>
      </c>
      <c r="K7" s="69">
        <v>65000</v>
      </c>
      <c r="L7" s="69">
        <v>65000</v>
      </c>
      <c r="M7" s="69">
        <v>65000</v>
      </c>
      <c r="N7" s="69">
        <v>65000</v>
      </c>
      <c r="O7" s="69">
        <v>65000</v>
      </c>
      <c r="P7" s="69">
        <v>65000</v>
      </c>
      <c r="Q7" s="69">
        <v>65000</v>
      </c>
      <c r="R7" s="69">
        <v>65000</v>
      </c>
      <c r="S7" s="69">
        <v>65000</v>
      </c>
      <c r="T7" s="69">
        <v>65000</v>
      </c>
      <c r="U7" s="69">
        <v>65000</v>
      </c>
      <c r="V7" s="153">
        <v>65000</v>
      </c>
      <c r="W7" s="117">
        <v>82000</v>
      </c>
      <c r="X7" s="69">
        <v>82000</v>
      </c>
      <c r="Y7" s="69">
        <v>82000</v>
      </c>
      <c r="Z7" s="69">
        <v>82000</v>
      </c>
      <c r="AA7" s="69">
        <v>82000</v>
      </c>
      <c r="AB7" s="69">
        <v>82000</v>
      </c>
      <c r="AC7" s="69">
        <v>82000</v>
      </c>
      <c r="AD7" s="69">
        <v>82000</v>
      </c>
      <c r="AE7" s="69">
        <v>82000</v>
      </c>
      <c r="AF7" s="69">
        <v>82000</v>
      </c>
      <c r="AG7" s="69">
        <v>82000</v>
      </c>
      <c r="AH7" s="69">
        <v>82000</v>
      </c>
      <c r="AI7" s="69">
        <v>82000</v>
      </c>
      <c r="AJ7" s="69">
        <v>82000</v>
      </c>
      <c r="AK7" s="103">
        <v>450000</v>
      </c>
      <c r="AL7" s="104">
        <f aca="true" t="shared" si="0" ref="AL7:AL18">AK7*10%</f>
        <v>45000</v>
      </c>
      <c r="AM7" s="104">
        <f aca="true" t="shared" si="1" ref="AM7:AM18">AK7-AL7</f>
        <v>405000</v>
      </c>
      <c r="AN7" s="104">
        <v>359000</v>
      </c>
      <c r="AO7" s="104">
        <f aca="true" t="shared" si="2" ref="AO7:AO18">AM7*21%</f>
        <v>85050</v>
      </c>
      <c r="AP7" s="104">
        <f aca="true" t="shared" si="3" ref="AP7:AP18">AM7*9%</f>
        <v>36450</v>
      </c>
      <c r="AR7" s="103">
        <v>380000</v>
      </c>
      <c r="AS7" s="102">
        <f aca="true" t="shared" si="4" ref="AS7:AS18">AR7*10%</f>
        <v>38000</v>
      </c>
      <c r="AT7" s="102">
        <f aca="true" t="shared" si="5" ref="AT7:AT18">AR7-AS7</f>
        <v>342000</v>
      </c>
      <c r="AU7" s="102">
        <f aca="true" t="shared" si="6" ref="AU7:AU18">AT7*70%</f>
        <v>239399.99999999997</v>
      </c>
      <c r="AV7" s="102">
        <f aca="true" t="shared" si="7" ref="AV7:AV18">AT7*21%</f>
        <v>71820</v>
      </c>
      <c r="AW7" s="102">
        <f aca="true" t="shared" si="8" ref="AW7:AW18">AT7*9%</f>
        <v>30780</v>
      </c>
    </row>
    <row r="8" spans="2:49" s="5" customFormat="1" ht="24.75" customHeight="1">
      <c r="B8" s="66">
        <v>3</v>
      </c>
      <c r="C8" s="67"/>
      <c r="D8" s="67"/>
      <c r="E8" s="146" t="s">
        <v>2</v>
      </c>
      <c r="F8" s="147">
        <v>518000</v>
      </c>
      <c r="G8" s="69">
        <v>600000</v>
      </c>
      <c r="H8" s="69">
        <v>600000</v>
      </c>
      <c r="I8" s="69">
        <v>600000</v>
      </c>
      <c r="J8" s="69">
        <v>600000</v>
      </c>
      <c r="K8" s="69">
        <v>600000</v>
      </c>
      <c r="L8" s="69">
        <v>600000</v>
      </c>
      <c r="M8" s="69">
        <v>600000</v>
      </c>
      <c r="N8" s="69">
        <v>600000</v>
      </c>
      <c r="O8" s="69">
        <v>600000</v>
      </c>
      <c r="P8" s="69">
        <v>600000</v>
      </c>
      <c r="Q8" s="69">
        <v>600000</v>
      </c>
      <c r="R8" s="69">
        <v>600000</v>
      </c>
      <c r="S8" s="69">
        <v>600000</v>
      </c>
      <c r="T8" s="69">
        <v>600000</v>
      </c>
      <c r="U8" s="69">
        <v>600000</v>
      </c>
      <c r="V8" s="153">
        <v>600000</v>
      </c>
      <c r="W8" s="117">
        <v>600000</v>
      </c>
      <c r="X8" s="69">
        <v>600000</v>
      </c>
      <c r="Y8" s="69">
        <v>600000</v>
      </c>
      <c r="Z8" s="69">
        <v>600000</v>
      </c>
      <c r="AA8" s="69">
        <v>600000</v>
      </c>
      <c r="AB8" s="69">
        <v>600000</v>
      </c>
      <c r="AC8" s="69">
        <v>600000</v>
      </c>
      <c r="AD8" s="69">
        <v>600000</v>
      </c>
      <c r="AE8" s="69">
        <v>600000</v>
      </c>
      <c r="AF8" s="69">
        <v>600000</v>
      </c>
      <c r="AG8" s="69">
        <v>600000</v>
      </c>
      <c r="AH8" s="69">
        <v>600000</v>
      </c>
      <c r="AI8" s="69">
        <v>600000</v>
      </c>
      <c r="AJ8" s="69">
        <v>600000</v>
      </c>
      <c r="AK8" s="103">
        <v>3800000</v>
      </c>
      <c r="AL8" s="104">
        <f t="shared" si="0"/>
        <v>380000</v>
      </c>
      <c r="AM8" s="104">
        <f t="shared" si="1"/>
        <v>3420000</v>
      </c>
      <c r="AN8" s="104">
        <v>2646000</v>
      </c>
      <c r="AO8" s="104">
        <f t="shared" si="2"/>
        <v>718200</v>
      </c>
      <c r="AP8" s="104">
        <f t="shared" si="3"/>
        <v>307800</v>
      </c>
      <c r="AR8" s="103">
        <v>3800000</v>
      </c>
      <c r="AS8" s="102">
        <f t="shared" si="4"/>
        <v>380000</v>
      </c>
      <c r="AT8" s="102">
        <f t="shared" si="5"/>
        <v>3420000</v>
      </c>
      <c r="AU8" s="102">
        <f t="shared" si="6"/>
        <v>2394000</v>
      </c>
      <c r="AV8" s="102">
        <f t="shared" si="7"/>
        <v>718200</v>
      </c>
      <c r="AW8" s="102">
        <f t="shared" si="8"/>
        <v>307800</v>
      </c>
    </row>
    <row r="9" spans="2:49" s="5" customFormat="1" ht="24.75" customHeight="1">
      <c r="B9" s="66">
        <v>4</v>
      </c>
      <c r="C9" s="67"/>
      <c r="D9" s="67"/>
      <c r="E9" s="146" t="s">
        <v>3</v>
      </c>
      <c r="F9" s="147">
        <v>131000</v>
      </c>
      <c r="G9" s="69">
        <v>120000</v>
      </c>
      <c r="H9" s="69">
        <v>90000</v>
      </c>
      <c r="I9" s="69">
        <v>90000</v>
      </c>
      <c r="J9" s="69">
        <v>90000</v>
      </c>
      <c r="K9" s="69">
        <v>90000</v>
      </c>
      <c r="L9" s="69">
        <v>90000</v>
      </c>
      <c r="M9" s="69">
        <v>90000</v>
      </c>
      <c r="N9" s="69">
        <v>90000</v>
      </c>
      <c r="O9" s="69">
        <v>90000</v>
      </c>
      <c r="P9" s="69">
        <v>90000</v>
      </c>
      <c r="Q9" s="69">
        <v>90000</v>
      </c>
      <c r="R9" s="69">
        <v>90000</v>
      </c>
      <c r="S9" s="69">
        <v>90000</v>
      </c>
      <c r="T9" s="69">
        <v>90000</v>
      </c>
      <c r="U9" s="69">
        <v>90000</v>
      </c>
      <c r="V9" s="153">
        <v>37000</v>
      </c>
      <c r="W9" s="117">
        <v>135000</v>
      </c>
      <c r="X9" s="69">
        <v>135000</v>
      </c>
      <c r="Y9" s="69">
        <v>135000</v>
      </c>
      <c r="Z9" s="69">
        <v>135000</v>
      </c>
      <c r="AA9" s="69">
        <v>135000</v>
      </c>
      <c r="AB9" s="69">
        <v>135000</v>
      </c>
      <c r="AC9" s="69">
        <v>135000</v>
      </c>
      <c r="AD9" s="69">
        <v>135000</v>
      </c>
      <c r="AE9" s="69">
        <v>135000</v>
      </c>
      <c r="AF9" s="69">
        <v>135000</v>
      </c>
      <c r="AG9" s="69">
        <v>135000</v>
      </c>
      <c r="AH9" s="69">
        <v>135000</v>
      </c>
      <c r="AI9" s="69">
        <v>135000</v>
      </c>
      <c r="AJ9" s="69">
        <v>135000</v>
      </c>
      <c r="AK9" s="103">
        <v>780000</v>
      </c>
      <c r="AL9" s="104">
        <f t="shared" si="0"/>
        <v>78000</v>
      </c>
      <c r="AM9" s="104">
        <f t="shared" si="1"/>
        <v>702000</v>
      </c>
      <c r="AN9" s="104">
        <v>573000</v>
      </c>
      <c r="AO9" s="104">
        <f t="shared" si="2"/>
        <v>147420</v>
      </c>
      <c r="AP9" s="104">
        <f t="shared" si="3"/>
        <v>63180</v>
      </c>
      <c r="AR9" s="103">
        <v>650000</v>
      </c>
      <c r="AS9" s="102">
        <f t="shared" si="4"/>
        <v>65000</v>
      </c>
      <c r="AT9" s="102">
        <f t="shared" si="5"/>
        <v>585000</v>
      </c>
      <c r="AU9" s="102">
        <f t="shared" si="6"/>
        <v>409500</v>
      </c>
      <c r="AV9" s="102">
        <f t="shared" si="7"/>
        <v>122850</v>
      </c>
      <c r="AW9" s="102">
        <f t="shared" si="8"/>
        <v>52650</v>
      </c>
    </row>
    <row r="10" spans="2:49" s="5" customFormat="1" ht="24.75" customHeight="1">
      <c r="B10" s="66">
        <v>5</v>
      </c>
      <c r="C10" s="67"/>
      <c r="D10" s="67"/>
      <c r="E10" s="146" t="s">
        <v>269</v>
      </c>
      <c r="F10" s="147">
        <v>77000</v>
      </c>
      <c r="G10" s="69">
        <v>28000</v>
      </c>
      <c r="H10" s="69">
        <v>20000</v>
      </c>
      <c r="I10" s="69">
        <v>20000</v>
      </c>
      <c r="J10" s="69">
        <v>20000</v>
      </c>
      <c r="K10" s="69">
        <v>20000</v>
      </c>
      <c r="L10" s="69">
        <v>20000</v>
      </c>
      <c r="M10" s="69">
        <v>20000</v>
      </c>
      <c r="N10" s="69">
        <v>20000</v>
      </c>
      <c r="O10" s="69">
        <v>20000</v>
      </c>
      <c r="P10" s="69">
        <v>20000</v>
      </c>
      <c r="Q10" s="69">
        <v>20000</v>
      </c>
      <c r="R10" s="69">
        <v>20000</v>
      </c>
      <c r="S10" s="69">
        <v>20000</v>
      </c>
      <c r="T10" s="69">
        <v>20000</v>
      </c>
      <c r="U10" s="69">
        <v>20000</v>
      </c>
      <c r="V10" s="153">
        <v>15000</v>
      </c>
      <c r="W10" s="117">
        <v>60000</v>
      </c>
      <c r="X10" s="69">
        <v>60000</v>
      </c>
      <c r="Y10" s="69">
        <v>60000</v>
      </c>
      <c r="Z10" s="69">
        <v>60000</v>
      </c>
      <c r="AA10" s="69">
        <v>60000</v>
      </c>
      <c r="AB10" s="69">
        <v>60000</v>
      </c>
      <c r="AC10" s="69">
        <v>60000</v>
      </c>
      <c r="AD10" s="69">
        <v>60000</v>
      </c>
      <c r="AE10" s="69">
        <v>60000</v>
      </c>
      <c r="AF10" s="69">
        <v>60000</v>
      </c>
      <c r="AG10" s="69">
        <v>60000</v>
      </c>
      <c r="AH10" s="69">
        <v>60000</v>
      </c>
      <c r="AI10" s="69">
        <v>60000</v>
      </c>
      <c r="AJ10" s="69">
        <v>60000</v>
      </c>
      <c r="AK10" s="103">
        <v>210000</v>
      </c>
      <c r="AL10" s="104">
        <f t="shared" si="0"/>
        <v>21000</v>
      </c>
      <c r="AM10" s="104">
        <f t="shared" si="1"/>
        <v>189000</v>
      </c>
      <c r="AN10" s="104">
        <f>AM10*70%</f>
        <v>132300</v>
      </c>
      <c r="AO10" s="104">
        <f t="shared" si="2"/>
        <v>39690</v>
      </c>
      <c r="AP10" s="104">
        <f t="shared" si="3"/>
        <v>17010</v>
      </c>
      <c r="AR10" s="103">
        <v>150000</v>
      </c>
      <c r="AS10" s="102">
        <f t="shared" si="4"/>
        <v>15000</v>
      </c>
      <c r="AT10" s="102">
        <f t="shared" si="5"/>
        <v>135000</v>
      </c>
      <c r="AU10" s="102">
        <f t="shared" si="6"/>
        <v>94500</v>
      </c>
      <c r="AV10" s="102">
        <f t="shared" si="7"/>
        <v>28350</v>
      </c>
      <c r="AW10" s="102">
        <f t="shared" si="8"/>
        <v>12150</v>
      </c>
    </row>
    <row r="11" spans="2:49" s="5" customFormat="1" ht="24.75" customHeight="1">
      <c r="B11" s="66">
        <v>6</v>
      </c>
      <c r="C11" s="67"/>
      <c r="D11" s="67"/>
      <c r="E11" s="146" t="s">
        <v>11</v>
      </c>
      <c r="F11" s="147">
        <v>40000</v>
      </c>
      <c r="G11" s="69">
        <v>35000</v>
      </c>
      <c r="H11" s="69">
        <v>30000</v>
      </c>
      <c r="I11" s="69">
        <v>30000</v>
      </c>
      <c r="J11" s="69">
        <v>30000</v>
      </c>
      <c r="K11" s="69">
        <v>30000</v>
      </c>
      <c r="L11" s="69">
        <v>30000</v>
      </c>
      <c r="M11" s="69">
        <v>30000</v>
      </c>
      <c r="N11" s="69">
        <v>30000</v>
      </c>
      <c r="O11" s="69">
        <v>30000</v>
      </c>
      <c r="P11" s="69">
        <v>30000</v>
      </c>
      <c r="Q11" s="69">
        <v>30000</v>
      </c>
      <c r="R11" s="69">
        <v>30000</v>
      </c>
      <c r="S11" s="69">
        <v>30000</v>
      </c>
      <c r="T11" s="69">
        <v>30000</v>
      </c>
      <c r="U11" s="69">
        <v>30000</v>
      </c>
      <c r="V11" s="153">
        <v>30000</v>
      </c>
      <c r="W11" s="117">
        <v>62000</v>
      </c>
      <c r="X11" s="69">
        <v>62000</v>
      </c>
      <c r="Y11" s="69">
        <v>62000</v>
      </c>
      <c r="Z11" s="69">
        <v>62000</v>
      </c>
      <c r="AA11" s="69">
        <v>62000</v>
      </c>
      <c r="AB11" s="69">
        <v>62000</v>
      </c>
      <c r="AC11" s="69">
        <v>62000</v>
      </c>
      <c r="AD11" s="69">
        <v>62000</v>
      </c>
      <c r="AE11" s="69">
        <v>62000</v>
      </c>
      <c r="AF11" s="69">
        <v>62000</v>
      </c>
      <c r="AG11" s="69">
        <v>62000</v>
      </c>
      <c r="AH11" s="69">
        <v>62000</v>
      </c>
      <c r="AI11" s="69">
        <v>62000</v>
      </c>
      <c r="AJ11" s="69">
        <v>62000</v>
      </c>
      <c r="AK11" s="103">
        <v>220000</v>
      </c>
      <c r="AL11" s="104">
        <f t="shared" si="0"/>
        <v>22000</v>
      </c>
      <c r="AM11" s="104">
        <f t="shared" si="1"/>
        <v>198000</v>
      </c>
      <c r="AN11" s="104">
        <v>208000</v>
      </c>
      <c r="AO11" s="104">
        <f t="shared" si="2"/>
        <v>41580</v>
      </c>
      <c r="AP11" s="104">
        <f t="shared" si="3"/>
        <v>17820</v>
      </c>
      <c r="AR11" s="103">
        <v>200000</v>
      </c>
      <c r="AS11" s="102">
        <f t="shared" si="4"/>
        <v>20000</v>
      </c>
      <c r="AT11" s="102">
        <f t="shared" si="5"/>
        <v>180000</v>
      </c>
      <c r="AU11" s="102">
        <f t="shared" si="6"/>
        <v>125999.99999999999</v>
      </c>
      <c r="AV11" s="102">
        <f t="shared" si="7"/>
        <v>37800</v>
      </c>
      <c r="AW11" s="102">
        <f t="shared" si="8"/>
        <v>16200</v>
      </c>
    </row>
    <row r="12" spans="2:49" s="5" customFormat="1" ht="24.75" customHeight="1">
      <c r="B12" s="66">
        <v>7</v>
      </c>
      <c r="C12" s="67"/>
      <c r="D12" s="67"/>
      <c r="E12" s="146" t="s">
        <v>10</v>
      </c>
      <c r="F12" s="147">
        <v>230000</v>
      </c>
      <c r="G12" s="69">
        <v>145000</v>
      </c>
      <c r="H12" s="69">
        <v>135000</v>
      </c>
      <c r="I12" s="69">
        <v>135000</v>
      </c>
      <c r="J12" s="69">
        <v>135000</v>
      </c>
      <c r="K12" s="69">
        <v>135000</v>
      </c>
      <c r="L12" s="69">
        <v>135000</v>
      </c>
      <c r="M12" s="69">
        <v>135000</v>
      </c>
      <c r="N12" s="69">
        <v>135000</v>
      </c>
      <c r="O12" s="69">
        <v>135000</v>
      </c>
      <c r="P12" s="69">
        <v>135000</v>
      </c>
      <c r="Q12" s="69">
        <v>135000</v>
      </c>
      <c r="R12" s="69">
        <v>135000</v>
      </c>
      <c r="S12" s="69">
        <v>135000</v>
      </c>
      <c r="T12" s="69">
        <v>135000</v>
      </c>
      <c r="U12" s="69">
        <v>135000</v>
      </c>
      <c r="V12" s="153">
        <v>135000</v>
      </c>
      <c r="W12" s="117">
        <v>135000</v>
      </c>
      <c r="X12" s="69">
        <v>135000</v>
      </c>
      <c r="Y12" s="69">
        <v>135000</v>
      </c>
      <c r="Z12" s="69">
        <v>135000</v>
      </c>
      <c r="AA12" s="69">
        <v>135000</v>
      </c>
      <c r="AB12" s="69">
        <v>135000</v>
      </c>
      <c r="AC12" s="69">
        <v>135000</v>
      </c>
      <c r="AD12" s="69">
        <v>135000</v>
      </c>
      <c r="AE12" s="69">
        <v>135000</v>
      </c>
      <c r="AF12" s="69">
        <v>135000</v>
      </c>
      <c r="AG12" s="69">
        <v>135000</v>
      </c>
      <c r="AH12" s="69">
        <v>135000</v>
      </c>
      <c r="AI12" s="69">
        <v>135000</v>
      </c>
      <c r="AJ12" s="69">
        <v>135000</v>
      </c>
      <c r="AK12" s="103">
        <v>900000</v>
      </c>
      <c r="AL12" s="104">
        <f t="shared" si="0"/>
        <v>90000</v>
      </c>
      <c r="AM12" s="104">
        <f t="shared" si="1"/>
        <v>810000</v>
      </c>
      <c r="AN12" s="104">
        <f>AM12*70%</f>
        <v>567000</v>
      </c>
      <c r="AO12" s="104">
        <f t="shared" si="2"/>
        <v>170100</v>
      </c>
      <c r="AP12" s="104">
        <f t="shared" si="3"/>
        <v>72900</v>
      </c>
      <c r="AR12" s="103">
        <v>910000</v>
      </c>
      <c r="AS12" s="102">
        <f t="shared" si="4"/>
        <v>91000</v>
      </c>
      <c r="AT12" s="102">
        <f t="shared" si="5"/>
        <v>819000</v>
      </c>
      <c r="AU12" s="102">
        <f t="shared" si="6"/>
        <v>573300</v>
      </c>
      <c r="AV12" s="102">
        <f t="shared" si="7"/>
        <v>171990</v>
      </c>
      <c r="AW12" s="102">
        <f t="shared" si="8"/>
        <v>73710</v>
      </c>
    </row>
    <row r="13" spans="2:49" s="5" customFormat="1" ht="24.75" customHeight="1">
      <c r="B13" s="66">
        <v>8</v>
      </c>
      <c r="C13" s="67"/>
      <c r="D13" s="67"/>
      <c r="E13" s="146" t="s">
        <v>15</v>
      </c>
      <c r="F13" s="147">
        <v>44000</v>
      </c>
      <c r="G13" s="69">
        <v>105000</v>
      </c>
      <c r="H13" s="69">
        <v>105000</v>
      </c>
      <c r="I13" s="69">
        <v>105000</v>
      </c>
      <c r="J13" s="69">
        <v>105000</v>
      </c>
      <c r="K13" s="69">
        <v>105000</v>
      </c>
      <c r="L13" s="69">
        <v>105000</v>
      </c>
      <c r="M13" s="69">
        <v>105000</v>
      </c>
      <c r="N13" s="69">
        <v>105000</v>
      </c>
      <c r="O13" s="69">
        <v>105000</v>
      </c>
      <c r="P13" s="69">
        <v>105000</v>
      </c>
      <c r="Q13" s="69">
        <v>105000</v>
      </c>
      <c r="R13" s="69">
        <v>105000</v>
      </c>
      <c r="S13" s="69">
        <v>105000</v>
      </c>
      <c r="T13" s="69">
        <v>105000</v>
      </c>
      <c r="U13" s="69">
        <v>105000</v>
      </c>
      <c r="V13" s="153">
        <v>105000</v>
      </c>
      <c r="W13" s="117">
        <v>105000</v>
      </c>
      <c r="X13" s="69">
        <v>105000</v>
      </c>
      <c r="Y13" s="69">
        <v>105000</v>
      </c>
      <c r="Z13" s="69">
        <v>105000</v>
      </c>
      <c r="AA13" s="69">
        <v>105000</v>
      </c>
      <c r="AB13" s="69">
        <v>105000</v>
      </c>
      <c r="AC13" s="69">
        <v>105000</v>
      </c>
      <c r="AD13" s="69">
        <v>105000</v>
      </c>
      <c r="AE13" s="69">
        <v>105000</v>
      </c>
      <c r="AF13" s="69">
        <v>105000</v>
      </c>
      <c r="AG13" s="69">
        <v>105000</v>
      </c>
      <c r="AH13" s="69">
        <v>105000</v>
      </c>
      <c r="AI13" s="69">
        <v>105000</v>
      </c>
      <c r="AJ13" s="69">
        <v>105000</v>
      </c>
      <c r="AK13" s="103">
        <v>800000</v>
      </c>
      <c r="AL13" s="104">
        <f t="shared" si="0"/>
        <v>80000</v>
      </c>
      <c r="AM13" s="104">
        <f t="shared" si="1"/>
        <v>720000</v>
      </c>
      <c r="AN13" s="104">
        <v>529000</v>
      </c>
      <c r="AO13" s="104">
        <f t="shared" si="2"/>
        <v>151200</v>
      </c>
      <c r="AP13" s="104">
        <f t="shared" si="3"/>
        <v>64800</v>
      </c>
      <c r="AR13" s="103">
        <v>820000</v>
      </c>
      <c r="AS13" s="102">
        <f t="shared" si="4"/>
        <v>82000</v>
      </c>
      <c r="AT13" s="102">
        <f t="shared" si="5"/>
        <v>738000</v>
      </c>
      <c r="AU13" s="102">
        <f t="shared" si="6"/>
        <v>516599.99999999994</v>
      </c>
      <c r="AV13" s="102">
        <f t="shared" si="7"/>
        <v>154980</v>
      </c>
      <c r="AW13" s="102">
        <f t="shared" si="8"/>
        <v>66420</v>
      </c>
    </row>
    <row r="14" spans="2:49" s="5" customFormat="1" ht="24.75" customHeight="1">
      <c r="B14" s="66">
        <v>9</v>
      </c>
      <c r="C14" s="67"/>
      <c r="D14" s="67"/>
      <c r="E14" s="146" t="s">
        <v>17</v>
      </c>
      <c r="F14" s="147">
        <v>13000</v>
      </c>
      <c r="G14" s="69">
        <v>80000</v>
      </c>
      <c r="H14" s="69">
        <v>75000</v>
      </c>
      <c r="I14" s="69">
        <v>75000</v>
      </c>
      <c r="J14" s="69">
        <v>75000</v>
      </c>
      <c r="K14" s="69">
        <v>75000</v>
      </c>
      <c r="L14" s="69">
        <v>75000</v>
      </c>
      <c r="M14" s="69">
        <v>75000</v>
      </c>
      <c r="N14" s="69">
        <v>75000</v>
      </c>
      <c r="O14" s="69">
        <v>75000</v>
      </c>
      <c r="P14" s="69">
        <v>75000</v>
      </c>
      <c r="Q14" s="69">
        <v>75000</v>
      </c>
      <c r="R14" s="69">
        <v>75000</v>
      </c>
      <c r="S14" s="69">
        <v>75000</v>
      </c>
      <c r="T14" s="69">
        <v>75000</v>
      </c>
      <c r="U14" s="69">
        <v>75000</v>
      </c>
      <c r="V14" s="153">
        <v>75000</v>
      </c>
      <c r="W14" s="117">
        <v>65000</v>
      </c>
      <c r="X14" s="69">
        <v>65000</v>
      </c>
      <c r="Y14" s="69">
        <v>65000</v>
      </c>
      <c r="Z14" s="69">
        <v>65000</v>
      </c>
      <c r="AA14" s="69">
        <v>65000</v>
      </c>
      <c r="AB14" s="69">
        <v>65000</v>
      </c>
      <c r="AC14" s="69">
        <v>65000</v>
      </c>
      <c r="AD14" s="69">
        <v>65000</v>
      </c>
      <c r="AE14" s="69">
        <v>65000</v>
      </c>
      <c r="AF14" s="69">
        <v>65000</v>
      </c>
      <c r="AG14" s="69">
        <v>65000</v>
      </c>
      <c r="AH14" s="69">
        <v>65000</v>
      </c>
      <c r="AI14" s="69">
        <v>65000</v>
      </c>
      <c r="AJ14" s="69">
        <v>65000</v>
      </c>
      <c r="AK14" s="103">
        <v>430000</v>
      </c>
      <c r="AL14" s="104">
        <f t="shared" si="0"/>
        <v>43000</v>
      </c>
      <c r="AM14" s="104">
        <f t="shared" si="1"/>
        <v>387000</v>
      </c>
      <c r="AN14" s="104">
        <v>271000</v>
      </c>
      <c r="AO14" s="104">
        <f t="shared" si="2"/>
        <v>81270</v>
      </c>
      <c r="AP14" s="104">
        <f t="shared" si="3"/>
        <v>34830</v>
      </c>
      <c r="AR14" s="103">
        <v>450000</v>
      </c>
      <c r="AS14" s="102">
        <f t="shared" si="4"/>
        <v>45000</v>
      </c>
      <c r="AT14" s="102">
        <f t="shared" si="5"/>
        <v>405000</v>
      </c>
      <c r="AU14" s="102">
        <f t="shared" si="6"/>
        <v>283500</v>
      </c>
      <c r="AV14" s="102">
        <f t="shared" si="7"/>
        <v>85050</v>
      </c>
      <c r="AW14" s="102">
        <f t="shared" si="8"/>
        <v>36450</v>
      </c>
    </row>
    <row r="15" spans="2:49" s="5" customFormat="1" ht="24.75" customHeight="1">
      <c r="B15" s="66">
        <v>10</v>
      </c>
      <c r="C15" s="67"/>
      <c r="D15" s="67"/>
      <c r="E15" s="146" t="s">
        <v>266</v>
      </c>
      <c r="F15" s="147">
        <v>185000</v>
      </c>
      <c r="G15" s="69">
        <v>30000</v>
      </c>
      <c r="H15" s="69">
        <v>25000</v>
      </c>
      <c r="I15" s="69">
        <v>25000</v>
      </c>
      <c r="J15" s="69">
        <v>25000</v>
      </c>
      <c r="K15" s="69">
        <v>25000</v>
      </c>
      <c r="L15" s="69">
        <v>25000</v>
      </c>
      <c r="M15" s="69">
        <v>25000</v>
      </c>
      <c r="N15" s="69">
        <v>25000</v>
      </c>
      <c r="O15" s="69">
        <v>25000</v>
      </c>
      <c r="P15" s="69">
        <v>25000</v>
      </c>
      <c r="Q15" s="69">
        <v>25000</v>
      </c>
      <c r="R15" s="69">
        <v>25000</v>
      </c>
      <c r="S15" s="69">
        <v>25000</v>
      </c>
      <c r="T15" s="69">
        <v>25000</v>
      </c>
      <c r="U15" s="69">
        <v>25000</v>
      </c>
      <c r="V15" s="153">
        <v>20000</v>
      </c>
      <c r="W15" s="117">
        <v>40000</v>
      </c>
      <c r="X15" s="69">
        <v>40000</v>
      </c>
      <c r="Y15" s="69">
        <v>40000</v>
      </c>
      <c r="Z15" s="69">
        <v>40000</v>
      </c>
      <c r="AA15" s="69">
        <v>40000</v>
      </c>
      <c r="AB15" s="69">
        <v>40000</v>
      </c>
      <c r="AC15" s="69">
        <v>40000</v>
      </c>
      <c r="AD15" s="69">
        <v>40000</v>
      </c>
      <c r="AE15" s="69">
        <v>40000</v>
      </c>
      <c r="AF15" s="69">
        <v>40000</v>
      </c>
      <c r="AG15" s="69">
        <v>40000</v>
      </c>
      <c r="AH15" s="69">
        <v>40000</v>
      </c>
      <c r="AI15" s="69">
        <v>40000</v>
      </c>
      <c r="AJ15" s="69">
        <v>40000</v>
      </c>
      <c r="AK15" s="103">
        <v>290000</v>
      </c>
      <c r="AL15" s="104">
        <f t="shared" si="0"/>
        <v>29000</v>
      </c>
      <c r="AM15" s="104">
        <f t="shared" si="1"/>
        <v>261000</v>
      </c>
      <c r="AN15" s="104">
        <v>233000</v>
      </c>
      <c r="AO15" s="104">
        <f t="shared" si="2"/>
        <v>54810</v>
      </c>
      <c r="AP15" s="104">
        <f t="shared" si="3"/>
        <v>23490</v>
      </c>
      <c r="AR15" s="103">
        <v>150000</v>
      </c>
      <c r="AS15" s="102">
        <f t="shared" si="4"/>
        <v>15000</v>
      </c>
      <c r="AT15" s="102">
        <f t="shared" si="5"/>
        <v>135000</v>
      </c>
      <c r="AU15" s="102">
        <f t="shared" si="6"/>
        <v>94500</v>
      </c>
      <c r="AV15" s="102">
        <f t="shared" si="7"/>
        <v>28350</v>
      </c>
      <c r="AW15" s="102">
        <f t="shared" si="8"/>
        <v>12150</v>
      </c>
    </row>
    <row r="16" spans="2:49" s="5" customFormat="1" ht="24.75" customHeight="1">
      <c r="B16" s="66">
        <v>12</v>
      </c>
      <c r="C16" s="67"/>
      <c r="D16" s="67"/>
      <c r="E16" s="146" t="s">
        <v>4</v>
      </c>
      <c r="F16" s="147">
        <v>28000</v>
      </c>
      <c r="G16" s="69">
        <v>30000</v>
      </c>
      <c r="H16" s="69">
        <v>25000</v>
      </c>
      <c r="I16" s="69">
        <v>25000</v>
      </c>
      <c r="J16" s="69">
        <v>25000</v>
      </c>
      <c r="K16" s="69">
        <v>25000</v>
      </c>
      <c r="L16" s="69">
        <v>25000</v>
      </c>
      <c r="M16" s="69">
        <v>25000</v>
      </c>
      <c r="N16" s="69">
        <v>25000</v>
      </c>
      <c r="O16" s="69">
        <v>25000</v>
      </c>
      <c r="P16" s="69">
        <v>25000</v>
      </c>
      <c r="Q16" s="69">
        <v>25000</v>
      </c>
      <c r="R16" s="69">
        <v>25000</v>
      </c>
      <c r="S16" s="69">
        <v>25000</v>
      </c>
      <c r="T16" s="69">
        <v>25000</v>
      </c>
      <c r="U16" s="69">
        <v>25000</v>
      </c>
      <c r="V16" s="153">
        <v>15000</v>
      </c>
      <c r="W16" s="117">
        <v>30000</v>
      </c>
      <c r="X16" s="69">
        <v>30000</v>
      </c>
      <c r="Y16" s="69">
        <v>30000</v>
      </c>
      <c r="Z16" s="69">
        <v>30000</v>
      </c>
      <c r="AA16" s="69">
        <v>30000</v>
      </c>
      <c r="AB16" s="69">
        <v>30000</v>
      </c>
      <c r="AC16" s="69">
        <v>30000</v>
      </c>
      <c r="AD16" s="69">
        <v>30000</v>
      </c>
      <c r="AE16" s="69">
        <v>30000</v>
      </c>
      <c r="AF16" s="69">
        <v>30000</v>
      </c>
      <c r="AG16" s="69">
        <v>30000</v>
      </c>
      <c r="AH16" s="69">
        <v>30000</v>
      </c>
      <c r="AI16" s="69">
        <v>30000</v>
      </c>
      <c r="AJ16" s="69">
        <v>30000</v>
      </c>
      <c r="AK16" s="103">
        <v>240000</v>
      </c>
      <c r="AL16" s="104">
        <f t="shared" si="0"/>
        <v>24000</v>
      </c>
      <c r="AM16" s="104">
        <f t="shared" si="1"/>
        <v>216000</v>
      </c>
      <c r="AN16" s="104">
        <v>23000</v>
      </c>
      <c r="AO16" s="104">
        <f t="shared" si="2"/>
        <v>45360</v>
      </c>
      <c r="AP16" s="104">
        <f t="shared" si="3"/>
        <v>19440</v>
      </c>
      <c r="AR16" s="103">
        <v>170000</v>
      </c>
      <c r="AS16" s="102">
        <f t="shared" si="4"/>
        <v>17000</v>
      </c>
      <c r="AT16" s="102">
        <f t="shared" si="5"/>
        <v>153000</v>
      </c>
      <c r="AU16" s="102">
        <f t="shared" si="6"/>
        <v>107100</v>
      </c>
      <c r="AV16" s="102">
        <f t="shared" si="7"/>
        <v>32130</v>
      </c>
      <c r="AW16" s="102">
        <f t="shared" si="8"/>
        <v>13770</v>
      </c>
    </row>
    <row r="17" spans="2:49" s="5" customFormat="1" ht="24.75" customHeight="1">
      <c r="B17" s="66">
        <v>13</v>
      </c>
      <c r="C17" s="67"/>
      <c r="D17" s="67"/>
      <c r="E17" s="146" t="s">
        <v>16</v>
      </c>
      <c r="F17" s="147">
        <v>7500</v>
      </c>
      <c r="G17" s="69">
        <v>8000</v>
      </c>
      <c r="H17" s="69">
        <v>7000</v>
      </c>
      <c r="I17" s="69">
        <v>7000</v>
      </c>
      <c r="J17" s="69">
        <v>7000</v>
      </c>
      <c r="K17" s="69">
        <v>7000</v>
      </c>
      <c r="L17" s="69">
        <v>7000</v>
      </c>
      <c r="M17" s="69">
        <v>7000</v>
      </c>
      <c r="N17" s="69">
        <v>7000</v>
      </c>
      <c r="O17" s="69">
        <v>7000</v>
      </c>
      <c r="P17" s="69">
        <v>7000</v>
      </c>
      <c r="Q17" s="69">
        <v>7000</v>
      </c>
      <c r="R17" s="69">
        <v>7000</v>
      </c>
      <c r="S17" s="69">
        <v>7000</v>
      </c>
      <c r="T17" s="69">
        <v>7000</v>
      </c>
      <c r="U17" s="69">
        <v>7000</v>
      </c>
      <c r="V17" s="153">
        <v>6000</v>
      </c>
      <c r="W17" s="117">
        <v>8000</v>
      </c>
      <c r="X17" s="69">
        <v>8000</v>
      </c>
      <c r="Y17" s="69">
        <v>8000</v>
      </c>
      <c r="Z17" s="69">
        <v>8000</v>
      </c>
      <c r="AA17" s="69">
        <v>8000</v>
      </c>
      <c r="AB17" s="69">
        <v>8000</v>
      </c>
      <c r="AC17" s="69">
        <v>8000</v>
      </c>
      <c r="AD17" s="69">
        <v>8000</v>
      </c>
      <c r="AE17" s="69">
        <v>8000</v>
      </c>
      <c r="AF17" s="69">
        <v>8000</v>
      </c>
      <c r="AG17" s="69">
        <v>8000</v>
      </c>
      <c r="AH17" s="69">
        <v>8000</v>
      </c>
      <c r="AI17" s="69">
        <v>8000</v>
      </c>
      <c r="AJ17" s="69">
        <v>8000</v>
      </c>
      <c r="AK17" s="103">
        <v>70000</v>
      </c>
      <c r="AL17" s="104">
        <f t="shared" si="0"/>
        <v>7000</v>
      </c>
      <c r="AM17" s="104">
        <f t="shared" si="1"/>
        <v>63000</v>
      </c>
      <c r="AN17" s="104">
        <v>158000</v>
      </c>
      <c r="AO17" s="104">
        <f t="shared" si="2"/>
        <v>13230</v>
      </c>
      <c r="AP17" s="104">
        <f t="shared" si="3"/>
        <v>5670</v>
      </c>
      <c r="AR17" s="103">
        <v>50000</v>
      </c>
      <c r="AS17" s="102">
        <f t="shared" si="4"/>
        <v>5000</v>
      </c>
      <c r="AT17" s="102">
        <f t="shared" si="5"/>
        <v>45000</v>
      </c>
      <c r="AU17" s="102">
        <f t="shared" si="6"/>
        <v>31499.999999999996</v>
      </c>
      <c r="AV17" s="102">
        <f t="shared" si="7"/>
        <v>9450</v>
      </c>
      <c r="AW17" s="102">
        <f t="shared" si="8"/>
        <v>4050</v>
      </c>
    </row>
    <row r="18" spans="2:49" s="5" customFormat="1" ht="24.75" customHeight="1" thickBot="1">
      <c r="B18" s="66">
        <v>14</v>
      </c>
      <c r="C18" s="67"/>
      <c r="D18" s="67"/>
      <c r="E18" s="146" t="s">
        <v>268</v>
      </c>
      <c r="F18" s="147">
        <v>21000</v>
      </c>
      <c r="G18" s="69">
        <v>5000</v>
      </c>
      <c r="H18" s="69">
        <v>3000</v>
      </c>
      <c r="I18" s="69">
        <v>3000</v>
      </c>
      <c r="J18" s="69">
        <v>3000</v>
      </c>
      <c r="K18" s="69">
        <v>3000</v>
      </c>
      <c r="L18" s="69">
        <v>3000</v>
      </c>
      <c r="M18" s="69">
        <v>3000</v>
      </c>
      <c r="N18" s="69">
        <v>3000</v>
      </c>
      <c r="O18" s="69">
        <v>3000</v>
      </c>
      <c r="P18" s="69">
        <v>3000</v>
      </c>
      <c r="Q18" s="69">
        <v>3000</v>
      </c>
      <c r="R18" s="69">
        <v>3000</v>
      </c>
      <c r="S18" s="69">
        <v>3000</v>
      </c>
      <c r="T18" s="69">
        <v>3000</v>
      </c>
      <c r="U18" s="69">
        <v>3000</v>
      </c>
      <c r="V18" s="153">
        <v>3000</v>
      </c>
      <c r="W18" s="117">
        <v>13000</v>
      </c>
      <c r="X18" s="69">
        <v>13000</v>
      </c>
      <c r="Y18" s="69">
        <v>13000</v>
      </c>
      <c r="Z18" s="69">
        <v>13000</v>
      </c>
      <c r="AA18" s="69">
        <v>13000</v>
      </c>
      <c r="AB18" s="69">
        <v>13000</v>
      </c>
      <c r="AC18" s="69">
        <v>13000</v>
      </c>
      <c r="AD18" s="69">
        <v>13000</v>
      </c>
      <c r="AE18" s="69">
        <v>13000</v>
      </c>
      <c r="AF18" s="69">
        <v>13000</v>
      </c>
      <c r="AG18" s="69">
        <v>13000</v>
      </c>
      <c r="AH18" s="69">
        <v>13000</v>
      </c>
      <c r="AI18" s="69">
        <v>13000</v>
      </c>
      <c r="AJ18" s="69">
        <v>13000</v>
      </c>
      <c r="AK18" s="103">
        <v>60000</v>
      </c>
      <c r="AL18" s="104">
        <f t="shared" si="0"/>
        <v>6000</v>
      </c>
      <c r="AM18" s="104">
        <f t="shared" si="1"/>
        <v>54000</v>
      </c>
      <c r="AN18" s="104">
        <v>32000</v>
      </c>
      <c r="AO18" s="104">
        <f t="shared" si="2"/>
        <v>11340</v>
      </c>
      <c r="AP18" s="104">
        <f t="shared" si="3"/>
        <v>4860</v>
      </c>
      <c r="AR18" s="103">
        <v>30000</v>
      </c>
      <c r="AS18" s="102">
        <f t="shared" si="4"/>
        <v>3000</v>
      </c>
      <c r="AT18" s="102">
        <f t="shared" si="5"/>
        <v>27000</v>
      </c>
      <c r="AU18" s="102">
        <f t="shared" si="6"/>
        <v>18900</v>
      </c>
      <c r="AV18" s="102">
        <f t="shared" si="7"/>
        <v>5670</v>
      </c>
      <c r="AW18" s="102">
        <f t="shared" si="8"/>
        <v>2430</v>
      </c>
    </row>
    <row r="19" spans="2:49" s="5" customFormat="1" ht="24.75" customHeight="1" thickBot="1">
      <c r="B19" s="227" t="s">
        <v>8</v>
      </c>
      <c r="C19" s="228"/>
      <c r="D19" s="228"/>
      <c r="E19" s="228"/>
      <c r="F19" s="159">
        <f aca="true" t="shared" si="9" ref="F19:AJ19">SUM(F6:F18)</f>
        <v>1449000</v>
      </c>
      <c r="G19" s="160">
        <f t="shared" si="9"/>
        <v>1265000</v>
      </c>
      <c r="H19" s="161">
        <f t="shared" si="9"/>
        <v>1187000</v>
      </c>
      <c r="I19" s="161">
        <f t="shared" si="9"/>
        <v>1187000</v>
      </c>
      <c r="J19" s="161">
        <f t="shared" si="9"/>
        <v>1187000</v>
      </c>
      <c r="K19" s="161">
        <f t="shared" si="9"/>
        <v>1187000</v>
      </c>
      <c r="L19" s="161">
        <f t="shared" si="9"/>
        <v>1187000</v>
      </c>
      <c r="M19" s="161">
        <f t="shared" si="9"/>
        <v>1187000</v>
      </c>
      <c r="N19" s="161">
        <f t="shared" si="9"/>
        <v>1187000</v>
      </c>
      <c r="O19" s="161">
        <f t="shared" si="9"/>
        <v>1187000</v>
      </c>
      <c r="P19" s="161">
        <f t="shared" si="9"/>
        <v>1187000</v>
      </c>
      <c r="Q19" s="161">
        <f t="shared" si="9"/>
        <v>1187000</v>
      </c>
      <c r="R19" s="161">
        <f t="shared" si="9"/>
        <v>1187000</v>
      </c>
      <c r="S19" s="161">
        <f t="shared" si="9"/>
        <v>1187000</v>
      </c>
      <c r="T19" s="161">
        <f t="shared" si="9"/>
        <v>1187000</v>
      </c>
      <c r="U19" s="161">
        <f t="shared" si="9"/>
        <v>1187000</v>
      </c>
      <c r="V19" s="162">
        <f t="shared" si="9"/>
        <v>1106000</v>
      </c>
      <c r="W19" s="70">
        <f t="shared" si="9"/>
        <v>1347000</v>
      </c>
      <c r="X19" s="70">
        <f t="shared" si="9"/>
        <v>1347000</v>
      </c>
      <c r="Y19" s="70">
        <f t="shared" si="9"/>
        <v>1347000</v>
      </c>
      <c r="Z19" s="70">
        <f t="shared" si="9"/>
        <v>1347000</v>
      </c>
      <c r="AA19" s="70">
        <f t="shared" si="9"/>
        <v>1347000</v>
      </c>
      <c r="AB19" s="70">
        <f t="shared" si="9"/>
        <v>1347000</v>
      </c>
      <c r="AC19" s="70">
        <f t="shared" si="9"/>
        <v>1347000</v>
      </c>
      <c r="AD19" s="70">
        <f t="shared" si="9"/>
        <v>1347000</v>
      </c>
      <c r="AE19" s="70">
        <f t="shared" si="9"/>
        <v>1347000</v>
      </c>
      <c r="AF19" s="70">
        <f t="shared" si="9"/>
        <v>1347000</v>
      </c>
      <c r="AG19" s="70">
        <f t="shared" si="9"/>
        <v>1347000</v>
      </c>
      <c r="AH19" s="70">
        <f t="shared" si="9"/>
        <v>1347000</v>
      </c>
      <c r="AI19" s="70">
        <f t="shared" si="9"/>
        <v>1347000</v>
      </c>
      <c r="AJ19" s="70">
        <f t="shared" si="9"/>
        <v>1347000</v>
      </c>
      <c r="AK19" s="105">
        <f>SUM(AK6:AK18)</f>
        <v>8320000</v>
      </c>
      <c r="AL19" s="106">
        <v>954000</v>
      </c>
      <c r="AM19" s="106">
        <f>AK19-AL19</f>
        <v>7366000</v>
      </c>
      <c r="AN19" s="106">
        <f>SUM(AN6:AN18)</f>
        <v>5781300</v>
      </c>
      <c r="AO19" s="106">
        <f>AM19*21%</f>
        <v>1546860</v>
      </c>
      <c r="AP19" s="107">
        <f>AM19*9%</f>
        <v>662940</v>
      </c>
      <c r="AR19" s="105">
        <f>SUM(AR6:AR18)</f>
        <v>7810000</v>
      </c>
      <c r="AS19" s="106">
        <f>SUM(AS6:AS18)</f>
        <v>781000</v>
      </c>
      <c r="AT19" s="106">
        <f>AR19-AS19</f>
        <v>7029000</v>
      </c>
      <c r="AU19" s="106">
        <f>SUM(AU6:AU18)</f>
        <v>4920300</v>
      </c>
      <c r="AV19" s="106">
        <f>SUM(AV6:AV18)</f>
        <v>1476090</v>
      </c>
      <c r="AW19" s="107">
        <f>SUM(AW6:AW18)</f>
        <v>632610</v>
      </c>
    </row>
    <row r="20" spans="2:36" s="5" customFormat="1" ht="24.75" customHeight="1" thickBot="1">
      <c r="B20" s="227" t="s">
        <v>12</v>
      </c>
      <c r="C20" s="228"/>
      <c r="D20" s="228"/>
      <c r="E20" s="228"/>
      <c r="F20" s="163">
        <v>652000</v>
      </c>
      <c r="G20" s="160">
        <v>844000</v>
      </c>
      <c r="H20" s="161">
        <v>811000</v>
      </c>
      <c r="I20" s="161">
        <v>1395000</v>
      </c>
      <c r="J20" s="161">
        <v>1395000</v>
      </c>
      <c r="K20" s="161">
        <v>1395000</v>
      </c>
      <c r="L20" s="161">
        <v>1395000</v>
      </c>
      <c r="M20" s="161">
        <v>1395000</v>
      </c>
      <c r="N20" s="161">
        <v>1395000</v>
      </c>
      <c r="O20" s="161">
        <v>1395000</v>
      </c>
      <c r="P20" s="161">
        <v>1395000</v>
      </c>
      <c r="Q20" s="161">
        <v>1395000</v>
      </c>
      <c r="R20" s="161">
        <v>1395000</v>
      </c>
      <c r="S20" s="161">
        <v>1395000</v>
      </c>
      <c r="T20" s="161">
        <v>1395000</v>
      </c>
      <c r="U20" s="161">
        <v>1395000</v>
      </c>
      <c r="V20" s="162">
        <v>760000</v>
      </c>
      <c r="W20" s="142">
        <v>1395000</v>
      </c>
      <c r="X20" s="71">
        <v>1395000</v>
      </c>
      <c r="Y20" s="71">
        <v>1395000</v>
      </c>
      <c r="Z20" s="71">
        <v>1395000</v>
      </c>
      <c r="AA20" s="71">
        <v>1395000</v>
      </c>
      <c r="AB20" s="71">
        <v>1395000</v>
      </c>
      <c r="AC20" s="71">
        <v>1395000</v>
      </c>
      <c r="AD20" s="71">
        <v>1395000</v>
      </c>
      <c r="AE20" s="71">
        <v>1395000</v>
      </c>
      <c r="AF20" s="71">
        <v>1395000</v>
      </c>
      <c r="AG20" s="71">
        <v>1395000</v>
      </c>
      <c r="AH20" s="71">
        <v>1395000</v>
      </c>
      <c r="AI20" s="71">
        <v>1395000</v>
      </c>
      <c r="AJ20" s="71">
        <v>1395000</v>
      </c>
    </row>
    <row r="21" spans="2:49" s="5" customFormat="1" ht="24.75" customHeight="1" thickBot="1">
      <c r="B21" s="227" t="s">
        <v>71</v>
      </c>
      <c r="C21" s="228"/>
      <c r="D21" s="228"/>
      <c r="E21" s="228"/>
      <c r="F21" s="163">
        <v>5072000</v>
      </c>
      <c r="G21" s="160">
        <v>4920000</v>
      </c>
      <c r="H21" s="161">
        <v>4662000</v>
      </c>
      <c r="I21" s="161">
        <v>6395000</v>
      </c>
      <c r="J21" s="161">
        <v>6395000</v>
      </c>
      <c r="K21" s="161">
        <v>6395000</v>
      </c>
      <c r="L21" s="161">
        <v>6395000</v>
      </c>
      <c r="M21" s="161">
        <v>6395000</v>
      </c>
      <c r="N21" s="161">
        <v>6395000</v>
      </c>
      <c r="O21" s="161">
        <v>6395000</v>
      </c>
      <c r="P21" s="161">
        <v>6395000</v>
      </c>
      <c r="Q21" s="161">
        <v>6395000</v>
      </c>
      <c r="R21" s="161">
        <v>6395000</v>
      </c>
      <c r="S21" s="161">
        <v>6395000</v>
      </c>
      <c r="T21" s="161">
        <v>6395000</v>
      </c>
      <c r="U21" s="161">
        <v>6395000</v>
      </c>
      <c r="V21" s="162">
        <v>4353000</v>
      </c>
      <c r="W21" s="143">
        <v>6395000</v>
      </c>
      <c r="X21" s="72">
        <v>6395000</v>
      </c>
      <c r="Y21" s="72">
        <v>6395000</v>
      </c>
      <c r="Z21" s="72">
        <v>6395000</v>
      </c>
      <c r="AA21" s="72">
        <v>6395000</v>
      </c>
      <c r="AB21" s="72">
        <v>6395000</v>
      </c>
      <c r="AC21" s="72">
        <v>6395000</v>
      </c>
      <c r="AD21" s="72">
        <v>6395000</v>
      </c>
      <c r="AE21" s="72">
        <v>6395000</v>
      </c>
      <c r="AF21" s="72">
        <v>6395000</v>
      </c>
      <c r="AG21" s="72">
        <v>6395000</v>
      </c>
      <c r="AH21" s="72">
        <v>6395000</v>
      </c>
      <c r="AI21" s="72">
        <v>6395000</v>
      </c>
      <c r="AJ21" s="72">
        <v>6395000</v>
      </c>
      <c r="AR21" s="100" t="s">
        <v>248</v>
      </c>
      <c r="AS21" s="97" t="s">
        <v>165</v>
      </c>
      <c r="AT21" s="97" t="s">
        <v>166</v>
      </c>
      <c r="AU21" s="97" t="s">
        <v>167</v>
      </c>
      <c r="AV21" s="98" t="s">
        <v>168</v>
      </c>
      <c r="AW21" s="99" t="s">
        <v>169</v>
      </c>
    </row>
    <row r="22" spans="2:49" s="5" customFormat="1" ht="24.75" customHeight="1" thickBot="1">
      <c r="B22" s="227" t="s">
        <v>13</v>
      </c>
      <c r="C22" s="228"/>
      <c r="D22" s="228"/>
      <c r="E22" s="228"/>
      <c r="F22" s="164">
        <f>F19+F20+F21</f>
        <v>7173000</v>
      </c>
      <c r="G22" s="165">
        <f>G19+G20+G21</f>
        <v>7029000</v>
      </c>
      <c r="H22" s="166">
        <f>H19+H20+H21</f>
        <v>6660000</v>
      </c>
      <c r="I22" s="166">
        <f aca="true" t="shared" si="10" ref="I22:AJ22">I19+I20+I21</f>
        <v>8977000</v>
      </c>
      <c r="J22" s="166">
        <f t="shared" si="10"/>
        <v>8977000</v>
      </c>
      <c r="K22" s="166">
        <f t="shared" si="10"/>
        <v>8977000</v>
      </c>
      <c r="L22" s="166">
        <f t="shared" si="10"/>
        <v>8977000</v>
      </c>
      <c r="M22" s="166">
        <f t="shared" si="10"/>
        <v>8977000</v>
      </c>
      <c r="N22" s="166">
        <f t="shared" si="10"/>
        <v>8977000</v>
      </c>
      <c r="O22" s="166">
        <f t="shared" si="10"/>
        <v>8977000</v>
      </c>
      <c r="P22" s="166">
        <f t="shared" si="10"/>
        <v>8977000</v>
      </c>
      <c r="Q22" s="166">
        <f t="shared" si="10"/>
        <v>8977000</v>
      </c>
      <c r="R22" s="166">
        <f t="shared" si="10"/>
        <v>8977000</v>
      </c>
      <c r="S22" s="166">
        <f t="shared" si="10"/>
        <v>8977000</v>
      </c>
      <c r="T22" s="166">
        <f t="shared" si="10"/>
        <v>8977000</v>
      </c>
      <c r="U22" s="166">
        <f t="shared" si="10"/>
        <v>8977000</v>
      </c>
      <c r="V22" s="167">
        <f t="shared" si="10"/>
        <v>6219000</v>
      </c>
      <c r="W22" s="73">
        <f t="shared" si="10"/>
        <v>9137000</v>
      </c>
      <c r="X22" s="73">
        <f t="shared" si="10"/>
        <v>9137000</v>
      </c>
      <c r="Y22" s="73">
        <f t="shared" si="10"/>
        <v>9137000</v>
      </c>
      <c r="Z22" s="73">
        <f t="shared" si="10"/>
        <v>9137000</v>
      </c>
      <c r="AA22" s="73">
        <f t="shared" si="10"/>
        <v>9137000</v>
      </c>
      <c r="AB22" s="73">
        <f t="shared" si="10"/>
        <v>9137000</v>
      </c>
      <c r="AC22" s="73">
        <f t="shared" si="10"/>
        <v>9137000</v>
      </c>
      <c r="AD22" s="73">
        <f t="shared" si="10"/>
        <v>9137000</v>
      </c>
      <c r="AE22" s="73">
        <f t="shared" si="10"/>
        <v>9137000</v>
      </c>
      <c r="AF22" s="73">
        <f t="shared" si="10"/>
        <v>9137000</v>
      </c>
      <c r="AG22" s="73">
        <f t="shared" si="10"/>
        <v>9137000</v>
      </c>
      <c r="AH22" s="73">
        <f t="shared" si="10"/>
        <v>9137000</v>
      </c>
      <c r="AI22" s="73">
        <f t="shared" si="10"/>
        <v>9137000</v>
      </c>
      <c r="AJ22" s="73">
        <f t="shared" si="10"/>
        <v>9137000</v>
      </c>
      <c r="AK22" s="6"/>
      <c r="AL22" s="6"/>
      <c r="AM22" s="6"/>
      <c r="AN22" s="229" t="s">
        <v>14</v>
      </c>
      <c r="AO22" s="229"/>
      <c r="AP22" s="229"/>
      <c r="AQ22" s="6"/>
      <c r="AR22" s="101">
        <v>40000</v>
      </c>
      <c r="AS22" s="102">
        <f>AR22*10%</f>
        <v>4000</v>
      </c>
      <c r="AT22" s="102">
        <f>AR22-AS22</f>
        <v>36000</v>
      </c>
      <c r="AU22" s="102">
        <f>AT22*70%</f>
        <v>25200</v>
      </c>
      <c r="AV22" s="102">
        <f>AT22*21%</f>
        <v>7560</v>
      </c>
      <c r="AW22" s="102">
        <f>AT22*9%</f>
        <v>3240</v>
      </c>
    </row>
    <row r="23" spans="2:49" ht="21.75" customHeight="1">
      <c r="B23" s="223" t="s">
        <v>74</v>
      </c>
      <c r="C23" s="224"/>
      <c r="D23" s="224"/>
      <c r="E23" s="224"/>
      <c r="F23" s="168" t="s">
        <v>74</v>
      </c>
      <c r="G23" s="160">
        <v>781000</v>
      </c>
      <c r="H23" s="161">
        <v>740000</v>
      </c>
      <c r="I23" s="161">
        <v>1015001</v>
      </c>
      <c r="J23" s="161">
        <v>1015002</v>
      </c>
      <c r="K23" s="161">
        <v>1015003</v>
      </c>
      <c r="L23" s="161">
        <v>1015004</v>
      </c>
      <c r="M23" s="161">
        <v>1015005</v>
      </c>
      <c r="N23" s="161">
        <v>1015006</v>
      </c>
      <c r="O23" s="161">
        <v>1015007</v>
      </c>
      <c r="P23" s="161">
        <v>1015008</v>
      </c>
      <c r="Q23" s="161">
        <v>1015009</v>
      </c>
      <c r="R23" s="161">
        <v>1015010</v>
      </c>
      <c r="S23" s="161">
        <v>1015011</v>
      </c>
      <c r="T23" s="161">
        <v>1015012</v>
      </c>
      <c r="U23" s="161">
        <v>1015013</v>
      </c>
      <c r="V23" s="162">
        <v>691000</v>
      </c>
      <c r="W23" s="144">
        <v>1015015</v>
      </c>
      <c r="X23" s="74">
        <v>1015016</v>
      </c>
      <c r="Y23" s="74">
        <v>1015017</v>
      </c>
      <c r="Z23" s="74">
        <v>1015018</v>
      </c>
      <c r="AA23" s="74">
        <v>1015019</v>
      </c>
      <c r="AB23" s="74">
        <v>1015020</v>
      </c>
      <c r="AC23" s="74">
        <v>1015021</v>
      </c>
      <c r="AD23" s="74">
        <v>1015022</v>
      </c>
      <c r="AE23" s="74">
        <v>1015023</v>
      </c>
      <c r="AF23" s="74">
        <v>1015024</v>
      </c>
      <c r="AG23" s="74">
        <v>1015025</v>
      </c>
      <c r="AH23" s="74">
        <v>1015026</v>
      </c>
      <c r="AI23" s="74">
        <v>1015027</v>
      </c>
      <c r="AJ23" s="74">
        <v>1015028</v>
      </c>
      <c r="AN23" s="229" t="s">
        <v>1</v>
      </c>
      <c r="AO23" s="229"/>
      <c r="AP23" s="229"/>
      <c r="AR23" s="103">
        <v>360000</v>
      </c>
      <c r="AS23" s="102">
        <f aca="true" t="shared" si="11" ref="AS23:AS29">AR23*10%</f>
        <v>36000</v>
      </c>
      <c r="AT23" s="102">
        <f aca="true" t="shared" si="12" ref="AT23:AT29">AR23-AS23</f>
        <v>324000</v>
      </c>
      <c r="AU23" s="102">
        <f aca="true" t="shared" si="13" ref="AU23:AU29">AT23*70%</f>
        <v>226800</v>
      </c>
      <c r="AV23" s="102">
        <f aca="true" t="shared" si="14" ref="AV23:AV29">AT23*21%</f>
        <v>68040</v>
      </c>
      <c r="AW23" s="102">
        <f aca="true" t="shared" si="15" ref="AW23:AW29">AT23*9%</f>
        <v>29160</v>
      </c>
    </row>
    <row r="24" spans="2:49" ht="24.75" customHeight="1" thickBot="1">
      <c r="B24" s="221" t="s">
        <v>13</v>
      </c>
      <c r="C24" s="222"/>
      <c r="D24" s="222"/>
      <c r="E24" s="222"/>
      <c r="F24" s="169" t="s">
        <v>75</v>
      </c>
      <c r="G24" s="170">
        <f>G19+G20+G21+G23</f>
        <v>7810000</v>
      </c>
      <c r="H24" s="170">
        <f>H19+H20+H21+H23</f>
        <v>7400000</v>
      </c>
      <c r="I24" s="170">
        <f aca="true" t="shared" si="16" ref="I24:AJ24">I19+I20+I21+I23</f>
        <v>9992001</v>
      </c>
      <c r="J24" s="170">
        <f t="shared" si="16"/>
        <v>9992002</v>
      </c>
      <c r="K24" s="170">
        <f t="shared" si="16"/>
        <v>9992003</v>
      </c>
      <c r="L24" s="170">
        <f t="shared" si="16"/>
        <v>9992004</v>
      </c>
      <c r="M24" s="170">
        <f t="shared" si="16"/>
        <v>9992005</v>
      </c>
      <c r="N24" s="170">
        <f t="shared" si="16"/>
        <v>9992006</v>
      </c>
      <c r="O24" s="170">
        <f t="shared" si="16"/>
        <v>9992007</v>
      </c>
      <c r="P24" s="170">
        <f t="shared" si="16"/>
        <v>9992008</v>
      </c>
      <c r="Q24" s="170">
        <f t="shared" si="16"/>
        <v>9992009</v>
      </c>
      <c r="R24" s="170">
        <f t="shared" si="16"/>
        <v>9992010</v>
      </c>
      <c r="S24" s="170">
        <f t="shared" si="16"/>
        <v>9992011</v>
      </c>
      <c r="T24" s="170">
        <f t="shared" si="16"/>
        <v>9992012</v>
      </c>
      <c r="U24" s="170">
        <f t="shared" si="16"/>
        <v>9992013</v>
      </c>
      <c r="V24" s="171">
        <f t="shared" si="16"/>
        <v>6910000</v>
      </c>
      <c r="W24" s="145">
        <f t="shared" si="16"/>
        <v>10152015</v>
      </c>
      <c r="X24" s="77">
        <f t="shared" si="16"/>
        <v>10152016</v>
      </c>
      <c r="Y24" s="77">
        <f t="shared" si="16"/>
        <v>10152017</v>
      </c>
      <c r="Z24" s="77">
        <f t="shared" si="16"/>
        <v>10152018</v>
      </c>
      <c r="AA24" s="77">
        <f t="shared" si="16"/>
        <v>10152019</v>
      </c>
      <c r="AB24" s="77">
        <f t="shared" si="16"/>
        <v>10152020</v>
      </c>
      <c r="AC24" s="77">
        <f t="shared" si="16"/>
        <v>10152021</v>
      </c>
      <c r="AD24" s="77">
        <f t="shared" si="16"/>
        <v>10152022</v>
      </c>
      <c r="AE24" s="77">
        <f t="shared" si="16"/>
        <v>10152023</v>
      </c>
      <c r="AF24" s="77">
        <f t="shared" si="16"/>
        <v>10152024</v>
      </c>
      <c r="AG24" s="77">
        <f t="shared" si="16"/>
        <v>10152025</v>
      </c>
      <c r="AH24" s="77">
        <f t="shared" si="16"/>
        <v>10152026</v>
      </c>
      <c r="AI24" s="77">
        <f t="shared" si="16"/>
        <v>10152027</v>
      </c>
      <c r="AJ24" s="77">
        <f t="shared" si="16"/>
        <v>10152028</v>
      </c>
      <c r="AN24" s="229" t="s">
        <v>2</v>
      </c>
      <c r="AO24" s="229"/>
      <c r="AP24" s="229"/>
      <c r="AR24" s="103">
        <v>3800000</v>
      </c>
      <c r="AS24" s="102">
        <f t="shared" si="11"/>
        <v>380000</v>
      </c>
      <c r="AT24" s="102">
        <f t="shared" si="12"/>
        <v>3420000</v>
      </c>
      <c r="AU24" s="102">
        <f t="shared" si="13"/>
        <v>2394000</v>
      </c>
      <c r="AV24" s="102">
        <f t="shared" si="14"/>
        <v>718200</v>
      </c>
      <c r="AW24" s="102">
        <f t="shared" si="15"/>
        <v>307800</v>
      </c>
    </row>
    <row r="25" spans="7:49" ht="22.5" customHeight="1">
      <c r="G25" s="75"/>
      <c r="H25" s="75"/>
      <c r="AN25" s="229" t="s">
        <v>3</v>
      </c>
      <c r="AO25" s="229"/>
      <c r="AP25" s="229"/>
      <c r="AR25" s="103">
        <v>500000</v>
      </c>
      <c r="AS25" s="102">
        <f t="shared" si="11"/>
        <v>50000</v>
      </c>
      <c r="AT25" s="102">
        <f t="shared" si="12"/>
        <v>450000</v>
      </c>
      <c r="AU25" s="102">
        <f t="shared" si="13"/>
        <v>315000</v>
      </c>
      <c r="AV25" s="102">
        <f t="shared" si="14"/>
        <v>94500</v>
      </c>
      <c r="AW25" s="102">
        <f t="shared" si="15"/>
        <v>40500</v>
      </c>
    </row>
    <row r="26" spans="5:49" ht="30" customHeight="1">
      <c r="E26" s="7" t="s">
        <v>162</v>
      </c>
      <c r="F26" s="5"/>
      <c r="G26" s="76">
        <v>9337000</v>
      </c>
      <c r="H26" s="76">
        <v>9926000</v>
      </c>
      <c r="I26" s="76">
        <v>9926000</v>
      </c>
      <c r="J26" s="76">
        <v>9926000</v>
      </c>
      <c r="K26" s="76">
        <v>9926000</v>
      </c>
      <c r="L26" s="76">
        <v>9926000</v>
      </c>
      <c r="M26" s="76">
        <v>9926000</v>
      </c>
      <c r="N26" s="76">
        <v>9926000</v>
      </c>
      <c r="O26" s="76">
        <v>9926000</v>
      </c>
      <c r="P26" s="76">
        <v>9926000</v>
      </c>
      <c r="Q26" s="76">
        <v>9926000</v>
      </c>
      <c r="R26" s="76">
        <v>9926000</v>
      </c>
      <c r="S26" s="76">
        <v>9926000</v>
      </c>
      <c r="T26" s="76">
        <v>9926000</v>
      </c>
      <c r="U26" s="76">
        <v>9926000</v>
      </c>
      <c r="V26" s="76">
        <v>10520000</v>
      </c>
      <c r="W26" s="76">
        <v>9926000</v>
      </c>
      <c r="X26" s="76">
        <v>9926000</v>
      </c>
      <c r="Y26" s="76">
        <v>9926000</v>
      </c>
      <c r="Z26" s="76">
        <v>9926000</v>
      </c>
      <c r="AA26" s="76">
        <v>9926000</v>
      </c>
      <c r="AB26" s="76">
        <v>9926000</v>
      </c>
      <c r="AC26" s="76">
        <v>9926000</v>
      </c>
      <c r="AD26" s="76">
        <v>9926000</v>
      </c>
      <c r="AE26" s="76">
        <v>9926000</v>
      </c>
      <c r="AF26" s="76">
        <v>9926000</v>
      </c>
      <c r="AG26" s="76">
        <v>9926000</v>
      </c>
      <c r="AH26" s="76">
        <v>9926000</v>
      </c>
      <c r="AI26" s="76">
        <v>9926000</v>
      </c>
      <c r="AJ26" s="76">
        <v>9926000</v>
      </c>
      <c r="AN26" s="229" t="s">
        <v>150</v>
      </c>
      <c r="AO26" s="229"/>
      <c r="AP26" s="229"/>
      <c r="AR26" s="103">
        <v>110000</v>
      </c>
      <c r="AS26" s="102">
        <f t="shared" si="11"/>
        <v>11000</v>
      </c>
      <c r="AT26" s="102">
        <f t="shared" si="12"/>
        <v>99000</v>
      </c>
      <c r="AU26" s="102">
        <f t="shared" si="13"/>
        <v>69300</v>
      </c>
      <c r="AV26" s="102">
        <f t="shared" si="14"/>
        <v>20790</v>
      </c>
      <c r="AW26" s="102">
        <f t="shared" si="15"/>
        <v>8910</v>
      </c>
    </row>
    <row r="27" spans="6:49" ht="22.5" customHeight="1">
      <c r="F27" s="53"/>
      <c r="G27" s="1"/>
      <c r="H27" s="1"/>
      <c r="AN27" s="229" t="s">
        <v>11</v>
      </c>
      <c r="AO27" s="229"/>
      <c r="AP27" s="229"/>
      <c r="AR27" s="103">
        <v>180000</v>
      </c>
      <c r="AS27" s="102">
        <f t="shared" si="11"/>
        <v>18000</v>
      </c>
      <c r="AT27" s="102">
        <f t="shared" si="12"/>
        <v>162000</v>
      </c>
      <c r="AU27" s="102">
        <f t="shared" si="13"/>
        <v>113400</v>
      </c>
      <c r="AV27" s="102">
        <f t="shared" si="14"/>
        <v>34020</v>
      </c>
      <c r="AW27" s="102">
        <f t="shared" si="15"/>
        <v>14580</v>
      </c>
    </row>
    <row r="28" spans="6:49" ht="22.5" customHeight="1">
      <c r="F28" s="53"/>
      <c r="G28" s="121"/>
      <c r="H28" s="121"/>
      <c r="AN28" s="229" t="s">
        <v>16</v>
      </c>
      <c r="AO28" s="229"/>
      <c r="AP28" s="229"/>
      <c r="AR28" s="103">
        <v>40000</v>
      </c>
      <c r="AS28" s="102">
        <f t="shared" si="11"/>
        <v>4000</v>
      </c>
      <c r="AT28" s="102">
        <f t="shared" si="12"/>
        <v>36000</v>
      </c>
      <c r="AU28" s="102">
        <f t="shared" si="13"/>
        <v>25200</v>
      </c>
      <c r="AV28" s="102">
        <f t="shared" si="14"/>
        <v>7560</v>
      </c>
      <c r="AW28" s="102">
        <f t="shared" si="15"/>
        <v>3240</v>
      </c>
    </row>
    <row r="29" spans="6:49" ht="22.5" customHeight="1" thickBot="1">
      <c r="F29" s="53"/>
      <c r="G29" s="121"/>
      <c r="H29" s="121"/>
      <c r="AN29" s="229" t="s">
        <v>5</v>
      </c>
      <c r="AO29" s="229"/>
      <c r="AP29" s="229"/>
      <c r="AR29" s="103">
        <v>20000</v>
      </c>
      <c r="AS29" s="102">
        <f t="shared" si="11"/>
        <v>2000</v>
      </c>
      <c r="AT29" s="102">
        <f t="shared" si="12"/>
        <v>18000</v>
      </c>
      <c r="AU29" s="102">
        <f t="shared" si="13"/>
        <v>12600</v>
      </c>
      <c r="AV29" s="102">
        <f t="shared" si="14"/>
        <v>3780</v>
      </c>
      <c r="AW29" s="102">
        <f t="shared" si="15"/>
        <v>1620</v>
      </c>
    </row>
    <row r="30" spans="44:49" ht="22.5" customHeight="1" thickBot="1">
      <c r="AR30" s="105">
        <f>SUM(AR22:AR29)</f>
        <v>5050000</v>
      </c>
      <c r="AS30" s="106">
        <f>SUM(AS22:AS29)</f>
        <v>505000</v>
      </c>
      <c r="AT30" s="106">
        <f>AR30-AS30</f>
        <v>4545000</v>
      </c>
      <c r="AU30" s="106">
        <f>SUM(AU22:AU29)</f>
        <v>3181500</v>
      </c>
      <c r="AV30" s="106">
        <f>SUM(AV22:AV29)</f>
        <v>954450</v>
      </c>
      <c r="AW30" s="107">
        <f>SUM(AW22:AW29)</f>
        <v>409050</v>
      </c>
    </row>
    <row r="31" ht="22.5" customHeight="1">
      <c r="F31" s="53"/>
    </row>
    <row r="32" ht="22.5" customHeight="1" thickBot="1">
      <c r="F32" s="53"/>
    </row>
    <row r="33" spans="6:49" ht="22.5" customHeight="1" thickBot="1">
      <c r="F33" s="53"/>
      <c r="AN33" s="5"/>
      <c r="AO33" s="5"/>
      <c r="AP33" s="5"/>
      <c r="AQ33" s="5"/>
      <c r="AR33" s="100" t="s">
        <v>248</v>
      </c>
      <c r="AS33" s="97" t="s">
        <v>165</v>
      </c>
      <c r="AT33" s="97" t="s">
        <v>166</v>
      </c>
      <c r="AU33" s="97" t="s">
        <v>167</v>
      </c>
      <c r="AV33" s="98" t="s">
        <v>168</v>
      </c>
      <c r="AW33" s="99" t="s">
        <v>169</v>
      </c>
    </row>
    <row r="34" spans="6:49" ht="22.5" customHeight="1">
      <c r="F34" s="53"/>
      <c r="AN34" s="229" t="s">
        <v>14</v>
      </c>
      <c r="AO34" s="229"/>
      <c r="AP34" s="229"/>
      <c r="AR34" s="101"/>
      <c r="AS34" s="102">
        <f>AR34*10%</f>
        <v>0</v>
      </c>
      <c r="AT34" s="102">
        <f>AR34-AS34</f>
        <v>0</v>
      </c>
      <c r="AU34" s="102">
        <f>AT34*70%</f>
        <v>0</v>
      </c>
      <c r="AV34" s="102">
        <f>AT34*21%</f>
        <v>0</v>
      </c>
      <c r="AW34" s="102">
        <f>AT34*9%</f>
        <v>0</v>
      </c>
    </row>
    <row r="35" spans="6:49" ht="22.5" customHeight="1">
      <c r="F35" s="53"/>
      <c r="AN35" s="229" t="s">
        <v>1</v>
      </c>
      <c r="AO35" s="229"/>
      <c r="AP35" s="229"/>
      <c r="AR35" s="103">
        <v>360000</v>
      </c>
      <c r="AS35" s="102">
        <f aca="true" t="shared" si="17" ref="AS35:AS46">AR35*10%</f>
        <v>36000</v>
      </c>
      <c r="AT35" s="102">
        <f aca="true" t="shared" si="18" ref="AT35:AT46">AR35-AS35</f>
        <v>324000</v>
      </c>
      <c r="AU35" s="102">
        <f aca="true" t="shared" si="19" ref="AU35:AU46">AT35*70%</f>
        <v>226800</v>
      </c>
      <c r="AV35" s="102">
        <f aca="true" t="shared" si="20" ref="AV35:AV46">AT35*21%</f>
        <v>68040</v>
      </c>
      <c r="AW35" s="102">
        <f aca="true" t="shared" si="21" ref="AW35:AW46">AT35*9%</f>
        <v>29160</v>
      </c>
    </row>
    <row r="36" spans="6:49" ht="22.5" customHeight="1">
      <c r="F36" s="53"/>
      <c r="AN36" s="229" t="s">
        <v>2</v>
      </c>
      <c r="AO36" s="229"/>
      <c r="AP36" s="229"/>
      <c r="AR36" s="103">
        <v>3800000</v>
      </c>
      <c r="AS36" s="102">
        <f t="shared" si="17"/>
        <v>380000</v>
      </c>
      <c r="AT36" s="102">
        <f t="shared" si="18"/>
        <v>3420000</v>
      </c>
      <c r="AU36" s="102">
        <f t="shared" si="19"/>
        <v>2394000</v>
      </c>
      <c r="AV36" s="102">
        <f t="shared" si="20"/>
        <v>718200</v>
      </c>
      <c r="AW36" s="102">
        <f t="shared" si="21"/>
        <v>307800</v>
      </c>
    </row>
    <row r="37" spans="6:49" ht="22.5" customHeight="1">
      <c r="F37" s="53"/>
      <c r="AN37" s="229" t="s">
        <v>3</v>
      </c>
      <c r="AO37" s="229"/>
      <c r="AP37" s="229"/>
      <c r="AR37" s="103">
        <v>200000</v>
      </c>
      <c r="AS37" s="102">
        <f t="shared" si="17"/>
        <v>20000</v>
      </c>
      <c r="AT37" s="102">
        <f t="shared" si="18"/>
        <v>180000</v>
      </c>
      <c r="AU37" s="102">
        <f t="shared" si="19"/>
        <v>125999.99999999999</v>
      </c>
      <c r="AV37" s="102">
        <f t="shared" si="20"/>
        <v>37800</v>
      </c>
      <c r="AW37" s="102">
        <f t="shared" si="21"/>
        <v>16200</v>
      </c>
    </row>
    <row r="38" spans="6:49" ht="22.5" customHeight="1">
      <c r="F38" s="53"/>
      <c r="AN38" s="229" t="s">
        <v>150</v>
      </c>
      <c r="AO38" s="229"/>
      <c r="AP38" s="229"/>
      <c r="AR38" s="103">
        <v>80000</v>
      </c>
      <c r="AS38" s="102">
        <f t="shared" si="17"/>
        <v>8000</v>
      </c>
      <c r="AT38" s="102">
        <f t="shared" si="18"/>
        <v>72000</v>
      </c>
      <c r="AU38" s="102">
        <f t="shared" si="19"/>
        <v>50400</v>
      </c>
      <c r="AV38" s="102">
        <f t="shared" si="20"/>
        <v>15120</v>
      </c>
      <c r="AW38" s="102">
        <f t="shared" si="21"/>
        <v>6480</v>
      </c>
    </row>
    <row r="39" spans="6:49" ht="22.5" customHeight="1">
      <c r="F39" s="53"/>
      <c r="AN39" s="229" t="s">
        <v>11</v>
      </c>
      <c r="AO39" s="229"/>
      <c r="AP39" s="229"/>
      <c r="AR39" s="103">
        <v>180000</v>
      </c>
      <c r="AS39" s="102">
        <f t="shared" si="17"/>
        <v>18000</v>
      </c>
      <c r="AT39" s="102">
        <f t="shared" si="18"/>
        <v>162000</v>
      </c>
      <c r="AU39" s="102">
        <f t="shared" si="19"/>
        <v>113400</v>
      </c>
      <c r="AV39" s="102">
        <f t="shared" si="20"/>
        <v>34020</v>
      </c>
      <c r="AW39" s="102">
        <f t="shared" si="21"/>
        <v>14580</v>
      </c>
    </row>
    <row r="40" spans="6:49" ht="22.5" customHeight="1">
      <c r="F40" s="53"/>
      <c r="AN40" s="229" t="s">
        <v>10</v>
      </c>
      <c r="AO40" s="229"/>
      <c r="AP40" s="229"/>
      <c r="AR40" s="103">
        <v>870000</v>
      </c>
      <c r="AS40" s="102">
        <f t="shared" si="17"/>
        <v>87000</v>
      </c>
      <c r="AT40" s="102">
        <f t="shared" si="18"/>
        <v>783000</v>
      </c>
      <c r="AU40" s="102">
        <f t="shared" si="19"/>
        <v>548100</v>
      </c>
      <c r="AV40" s="102">
        <f t="shared" si="20"/>
        <v>164430</v>
      </c>
      <c r="AW40" s="102">
        <f t="shared" si="21"/>
        <v>70470</v>
      </c>
    </row>
    <row r="41" spans="6:49" ht="22.5" customHeight="1">
      <c r="F41" s="53"/>
      <c r="AN41" s="229" t="s">
        <v>15</v>
      </c>
      <c r="AO41" s="229"/>
      <c r="AP41" s="229"/>
      <c r="AR41" s="103">
        <v>790000</v>
      </c>
      <c r="AS41" s="102">
        <f t="shared" si="17"/>
        <v>79000</v>
      </c>
      <c r="AT41" s="102">
        <f t="shared" si="18"/>
        <v>711000</v>
      </c>
      <c r="AU41" s="102">
        <f t="shared" si="19"/>
        <v>497699.99999999994</v>
      </c>
      <c r="AV41" s="102">
        <f t="shared" si="20"/>
        <v>149310</v>
      </c>
      <c r="AW41" s="102">
        <f t="shared" si="21"/>
        <v>63990</v>
      </c>
    </row>
    <row r="42" spans="6:49" ht="22.5" customHeight="1">
      <c r="F42" s="53"/>
      <c r="AN42" s="229" t="s">
        <v>17</v>
      </c>
      <c r="AO42" s="229"/>
      <c r="AP42" s="229"/>
      <c r="AR42" s="103">
        <v>430000</v>
      </c>
      <c r="AS42" s="102">
        <f t="shared" si="17"/>
        <v>43000</v>
      </c>
      <c r="AT42" s="102">
        <f t="shared" si="18"/>
        <v>387000</v>
      </c>
      <c r="AU42" s="102">
        <f t="shared" si="19"/>
        <v>270900</v>
      </c>
      <c r="AV42" s="102">
        <f t="shared" si="20"/>
        <v>81270</v>
      </c>
      <c r="AW42" s="102">
        <f t="shared" si="21"/>
        <v>34830</v>
      </c>
    </row>
    <row r="43" spans="6:49" ht="22.5" customHeight="1">
      <c r="F43" s="53"/>
      <c r="AN43" s="229" t="s">
        <v>149</v>
      </c>
      <c r="AO43" s="229"/>
      <c r="AP43" s="229"/>
      <c r="AR43" s="103">
        <v>80000</v>
      </c>
      <c r="AS43" s="102">
        <f t="shared" si="17"/>
        <v>8000</v>
      </c>
      <c r="AT43" s="102">
        <f t="shared" si="18"/>
        <v>72000</v>
      </c>
      <c r="AU43" s="102">
        <f t="shared" si="19"/>
        <v>50400</v>
      </c>
      <c r="AV43" s="102">
        <f t="shared" si="20"/>
        <v>15120</v>
      </c>
      <c r="AW43" s="102">
        <f t="shared" si="21"/>
        <v>6480</v>
      </c>
    </row>
    <row r="44" spans="6:49" ht="22.5" customHeight="1">
      <c r="F44" s="53"/>
      <c r="AN44" s="229" t="s">
        <v>4</v>
      </c>
      <c r="AO44" s="229"/>
      <c r="AP44" s="229"/>
      <c r="AR44" s="103">
        <v>90000</v>
      </c>
      <c r="AS44" s="102">
        <f t="shared" si="17"/>
        <v>9000</v>
      </c>
      <c r="AT44" s="102">
        <f t="shared" si="18"/>
        <v>81000</v>
      </c>
      <c r="AU44" s="102">
        <f t="shared" si="19"/>
        <v>56700</v>
      </c>
      <c r="AV44" s="102">
        <f t="shared" si="20"/>
        <v>17010</v>
      </c>
      <c r="AW44" s="102">
        <f t="shared" si="21"/>
        <v>7290</v>
      </c>
    </row>
    <row r="45" spans="40:49" ht="22.5" customHeight="1">
      <c r="AN45" s="229" t="s">
        <v>16</v>
      </c>
      <c r="AO45" s="229"/>
      <c r="AP45" s="229"/>
      <c r="AR45" s="103">
        <v>30000</v>
      </c>
      <c r="AS45" s="102">
        <f t="shared" si="17"/>
        <v>3000</v>
      </c>
      <c r="AT45" s="102">
        <f t="shared" si="18"/>
        <v>27000</v>
      </c>
      <c r="AU45" s="102">
        <f t="shared" si="19"/>
        <v>18900</v>
      </c>
      <c r="AV45" s="102">
        <f t="shared" si="20"/>
        <v>5670</v>
      </c>
      <c r="AW45" s="102">
        <f t="shared" si="21"/>
        <v>2430</v>
      </c>
    </row>
    <row r="46" spans="40:49" ht="22.5" customHeight="1" thickBot="1">
      <c r="AN46" s="229" t="s">
        <v>5</v>
      </c>
      <c r="AO46" s="229"/>
      <c r="AP46" s="229"/>
      <c r="AR46" s="103">
        <v>0</v>
      </c>
      <c r="AS46" s="102">
        <f t="shared" si="17"/>
        <v>0</v>
      </c>
      <c r="AT46" s="102">
        <f t="shared" si="18"/>
        <v>0</v>
      </c>
      <c r="AU46" s="102">
        <f t="shared" si="19"/>
        <v>0</v>
      </c>
      <c r="AV46" s="102">
        <f t="shared" si="20"/>
        <v>0</v>
      </c>
      <c r="AW46" s="102">
        <f t="shared" si="21"/>
        <v>0</v>
      </c>
    </row>
    <row r="47" spans="44:49" ht="22.5" customHeight="1" thickBot="1">
      <c r="AR47" s="105">
        <f>SUM(AR34:AR46)</f>
        <v>6910000</v>
      </c>
      <c r="AS47" s="106">
        <f>SUM(AS34:AS46)</f>
        <v>691000</v>
      </c>
      <c r="AT47" s="106">
        <f>AR47-AS47</f>
        <v>6219000</v>
      </c>
      <c r="AU47" s="106">
        <f>SUM(AU34:AU46)</f>
        <v>4353300</v>
      </c>
      <c r="AV47" s="106">
        <f>SUM(AV34:AV46)</f>
        <v>1305990</v>
      </c>
      <c r="AW47" s="107">
        <f>SUM(AW34:AW46)</f>
        <v>559710</v>
      </c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40">
    <mergeCell ref="AN43:AP43"/>
    <mergeCell ref="AN44:AP44"/>
    <mergeCell ref="AN24:AP24"/>
    <mergeCell ref="AN28:AP28"/>
    <mergeCell ref="AN22:AP22"/>
    <mergeCell ref="AN23:AP23"/>
    <mergeCell ref="AN37:AP37"/>
    <mergeCell ref="AN38:AP38"/>
    <mergeCell ref="AN29:AP29"/>
    <mergeCell ref="AN27:AP27"/>
    <mergeCell ref="V4:V5"/>
    <mergeCell ref="AN45:AP45"/>
    <mergeCell ref="AN46:AP46"/>
    <mergeCell ref="AN39:AP39"/>
    <mergeCell ref="AN40:AP40"/>
    <mergeCell ref="AN41:AP41"/>
    <mergeCell ref="AN42:AP42"/>
    <mergeCell ref="AN34:AP34"/>
    <mergeCell ref="AN35:AP35"/>
    <mergeCell ref="AN36:AP36"/>
    <mergeCell ref="AK4:AP4"/>
    <mergeCell ref="AR4:AW4"/>
    <mergeCell ref="B2:V2"/>
    <mergeCell ref="R3:T3"/>
    <mergeCell ref="B20:E20"/>
    <mergeCell ref="B22:E22"/>
    <mergeCell ref="B19:E19"/>
    <mergeCell ref="AS2:AV2"/>
    <mergeCell ref="K3:M3"/>
    <mergeCell ref="D4:D5"/>
    <mergeCell ref="B24:E24"/>
    <mergeCell ref="B23:E23"/>
    <mergeCell ref="E4:E5"/>
    <mergeCell ref="B21:E21"/>
    <mergeCell ref="AN25:AP25"/>
    <mergeCell ref="AN26:AP26"/>
    <mergeCell ref="G4:G5"/>
    <mergeCell ref="H4:H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2" width="9.140625" style="50" customWidth="1"/>
    <col min="3" max="3" width="47.57421875" style="50" bestFit="1" customWidth="1"/>
    <col min="4" max="4" width="17.57421875" style="50" customWidth="1"/>
    <col min="5" max="5" width="16.28125" style="50" customWidth="1"/>
    <col min="6" max="6" width="17.140625" style="50" customWidth="1"/>
    <col min="7" max="16384" width="9.140625" style="50" customWidth="1"/>
  </cols>
  <sheetData>
    <row r="1" ht="36.75" customHeight="1" thickBot="1"/>
    <row r="2" spans="2:6" ht="60" customHeight="1">
      <c r="B2" s="244" t="s">
        <v>267</v>
      </c>
      <c r="C2" s="245"/>
      <c r="D2" s="245"/>
      <c r="E2" s="246"/>
      <c r="F2" s="247"/>
    </row>
    <row r="3" spans="2:6" ht="17.25" thickBot="1">
      <c r="B3" s="33"/>
      <c r="C3" s="35"/>
      <c r="D3" s="35"/>
      <c r="E3" s="35"/>
      <c r="F3" s="36"/>
    </row>
    <row r="4" spans="2:6" ht="18.75" customHeight="1">
      <c r="B4" s="248" t="s">
        <v>6</v>
      </c>
      <c r="C4" s="250" t="s">
        <v>9</v>
      </c>
      <c r="D4" s="225">
        <v>2020</v>
      </c>
      <c r="E4" s="225">
        <v>2021</v>
      </c>
      <c r="F4" s="242">
        <v>2022</v>
      </c>
    </row>
    <row r="5" spans="2:6" ht="20.25" customHeight="1">
      <c r="B5" s="249"/>
      <c r="C5" s="251"/>
      <c r="D5" s="254"/>
      <c r="E5" s="254"/>
      <c r="F5" s="255"/>
    </row>
    <row r="6" spans="2:6" ht="18">
      <c r="B6" s="10">
        <v>1</v>
      </c>
      <c r="C6" s="51" t="s">
        <v>14</v>
      </c>
      <c r="D6" s="38">
        <v>1000</v>
      </c>
      <c r="E6" s="38">
        <v>1000</v>
      </c>
      <c r="F6" s="138">
        <v>1000</v>
      </c>
    </row>
    <row r="7" spans="2:6" ht="18">
      <c r="B7" s="10">
        <v>2</v>
      </c>
      <c r="C7" s="51" t="s">
        <v>1</v>
      </c>
      <c r="D7" s="38">
        <v>14000</v>
      </c>
      <c r="E7" s="38">
        <v>14000</v>
      </c>
      <c r="F7" s="138">
        <v>14000</v>
      </c>
    </row>
    <row r="8" spans="2:19" ht="18">
      <c r="B8" s="10">
        <v>3</v>
      </c>
      <c r="C8" s="51" t="s">
        <v>2</v>
      </c>
      <c r="D8" s="38">
        <v>213000</v>
      </c>
      <c r="E8" s="38">
        <v>213000</v>
      </c>
      <c r="F8" s="138">
        <v>213000</v>
      </c>
      <c r="H8" s="258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2:19" ht="18">
      <c r="B9" s="10">
        <v>4</v>
      </c>
      <c r="C9" s="51" t="s">
        <v>3</v>
      </c>
      <c r="D9" s="38">
        <v>45000</v>
      </c>
      <c r="E9" s="38">
        <v>45000</v>
      </c>
      <c r="F9" s="138">
        <v>45000</v>
      </c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2:6" ht="18">
      <c r="B10" s="10">
        <v>5</v>
      </c>
      <c r="C10" s="51" t="s">
        <v>269</v>
      </c>
      <c r="D10" s="38">
        <v>5000</v>
      </c>
      <c r="E10" s="38">
        <v>5000</v>
      </c>
      <c r="F10" s="138">
        <v>5000</v>
      </c>
    </row>
    <row r="11" spans="2:6" ht="18">
      <c r="B11" s="10">
        <v>6</v>
      </c>
      <c r="C11" s="51" t="s">
        <v>11</v>
      </c>
      <c r="D11" s="38">
        <v>1000</v>
      </c>
      <c r="E11" s="38">
        <v>1000</v>
      </c>
      <c r="F11" s="138">
        <v>1000</v>
      </c>
    </row>
    <row r="12" spans="2:6" ht="18">
      <c r="B12" s="10">
        <v>7</v>
      </c>
      <c r="C12" s="51" t="s">
        <v>10</v>
      </c>
      <c r="D12" s="38">
        <v>52000</v>
      </c>
      <c r="E12" s="38">
        <v>52000</v>
      </c>
      <c r="F12" s="138">
        <v>52000</v>
      </c>
    </row>
    <row r="13" spans="2:6" ht="18">
      <c r="B13" s="10">
        <v>9</v>
      </c>
      <c r="C13" s="51" t="s">
        <v>17</v>
      </c>
      <c r="D13" s="38">
        <v>3000</v>
      </c>
      <c r="E13" s="38">
        <v>3000</v>
      </c>
      <c r="F13" s="138">
        <v>3000</v>
      </c>
    </row>
    <row r="14" spans="2:6" ht="18.75" thickBot="1">
      <c r="B14" s="45">
        <v>10</v>
      </c>
      <c r="C14" s="52" t="s">
        <v>266</v>
      </c>
      <c r="D14" s="139">
        <v>4000</v>
      </c>
      <c r="E14" s="139">
        <v>4000</v>
      </c>
      <c r="F14" s="140">
        <v>4000</v>
      </c>
    </row>
    <row r="15" spans="2:6" ht="19.5">
      <c r="B15" s="252" t="s">
        <v>8</v>
      </c>
      <c r="C15" s="253"/>
      <c r="D15" s="176">
        <f>SUM(D6:D14)</f>
        <v>338000</v>
      </c>
      <c r="E15" s="176">
        <f>SUM(E6:E14)</f>
        <v>338000</v>
      </c>
      <c r="F15" s="177">
        <f>SUM(F6:F14)</f>
        <v>338000</v>
      </c>
    </row>
    <row r="16" spans="2:6" ht="18">
      <c r="B16" s="256" t="s">
        <v>264</v>
      </c>
      <c r="C16" s="257"/>
      <c r="D16" s="178">
        <v>145000</v>
      </c>
      <c r="E16" s="178">
        <v>145000</v>
      </c>
      <c r="F16" s="179">
        <v>145000</v>
      </c>
    </row>
    <row r="17" spans="2:6" ht="18">
      <c r="B17" s="256" t="s">
        <v>265</v>
      </c>
      <c r="C17" s="257"/>
      <c r="D17" s="178">
        <v>1127000</v>
      </c>
      <c r="E17" s="178">
        <v>1127000</v>
      </c>
      <c r="F17" s="179">
        <v>1127000</v>
      </c>
    </row>
    <row r="18" spans="2:6" ht="21.75" thickBot="1">
      <c r="B18" s="260" t="s">
        <v>13</v>
      </c>
      <c r="C18" s="261"/>
      <c r="D18" s="180">
        <f>D15+D16+D17</f>
        <v>1610000</v>
      </c>
      <c r="E18" s="180">
        <f>E15+E16+E17</f>
        <v>1610000</v>
      </c>
      <c r="F18" s="181">
        <f>F15+F16+F17</f>
        <v>1610000</v>
      </c>
    </row>
  </sheetData>
  <sheetProtection/>
  <mergeCells count="11">
    <mergeCell ref="B16:C16"/>
    <mergeCell ref="H8:S9"/>
    <mergeCell ref="B17:C17"/>
    <mergeCell ref="B18:C18"/>
    <mergeCell ref="B2:F2"/>
    <mergeCell ref="B4:B5"/>
    <mergeCell ref="C4:C5"/>
    <mergeCell ref="B15:C1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8999800086021423"/>
    <pageSetUpPr fitToPage="1"/>
  </sheetPr>
  <dimension ref="B2:F14"/>
  <sheetViews>
    <sheetView zoomScalePageLayoutView="0" workbookViewId="0" topLeftCell="A1">
      <selection activeCell="K15" sqref="K15"/>
    </sheetView>
  </sheetViews>
  <sheetFormatPr defaultColWidth="9.140625" defaultRowHeight="15.75" customHeight="1"/>
  <cols>
    <col min="1" max="1" width="3.00390625" style="1" customWidth="1"/>
    <col min="2" max="2" width="7.421875" style="1" customWidth="1"/>
    <col min="3" max="3" width="50.421875" style="1" customWidth="1"/>
    <col min="4" max="5" width="18.57421875" style="1" customWidth="1"/>
    <col min="6" max="6" width="17.8515625" style="1" customWidth="1"/>
    <col min="7" max="16384" width="9.140625" style="1" customWidth="1"/>
  </cols>
  <sheetData>
    <row r="1" ht="41.25" customHeight="1" thickBot="1"/>
    <row r="2" spans="2:6" ht="43.5" customHeight="1" thickBot="1">
      <c r="B2" s="235" t="s">
        <v>270</v>
      </c>
      <c r="C2" s="236"/>
      <c r="D2" s="236"/>
      <c r="E2" s="236"/>
      <c r="F2" s="237"/>
    </row>
    <row r="3" spans="2:5" ht="20.25" customHeight="1" thickBot="1">
      <c r="B3" s="2"/>
      <c r="C3" s="2"/>
      <c r="D3" s="2"/>
      <c r="E3" s="2"/>
    </row>
    <row r="4" spans="2:6" ht="14.25" customHeight="1">
      <c r="B4" s="266" t="s">
        <v>6</v>
      </c>
      <c r="C4" s="225" t="s">
        <v>9</v>
      </c>
      <c r="D4" s="225">
        <v>2020</v>
      </c>
      <c r="E4" s="225">
        <v>2021</v>
      </c>
      <c r="F4" s="242">
        <v>2022</v>
      </c>
    </row>
    <row r="5" spans="2:6" s="3" customFormat="1" ht="22.5" customHeight="1" thickBot="1">
      <c r="B5" s="267"/>
      <c r="C5" s="226"/>
      <c r="D5" s="226"/>
      <c r="E5" s="226"/>
      <c r="F5" s="243"/>
    </row>
    <row r="6" spans="2:6" s="4" customFormat="1" ht="29.25" customHeight="1">
      <c r="B6" s="192">
        <v>1</v>
      </c>
      <c r="C6" s="193" t="s">
        <v>76</v>
      </c>
      <c r="D6" s="194">
        <v>25000</v>
      </c>
      <c r="E6" s="194">
        <v>25000</v>
      </c>
      <c r="F6" s="195">
        <v>25000</v>
      </c>
    </row>
    <row r="7" spans="2:6" s="4" customFormat="1" ht="29.25" customHeight="1">
      <c r="B7" s="10">
        <v>2</v>
      </c>
      <c r="C7" s="51" t="s">
        <v>78</v>
      </c>
      <c r="D7" s="42">
        <v>25000</v>
      </c>
      <c r="E7" s="42">
        <v>25000</v>
      </c>
      <c r="F7" s="43">
        <v>25000</v>
      </c>
    </row>
    <row r="8" spans="2:6" s="4" customFormat="1" ht="29.25" customHeight="1">
      <c r="B8" s="10">
        <v>3</v>
      </c>
      <c r="C8" s="51" t="s">
        <v>77</v>
      </c>
      <c r="D8" s="42">
        <v>5000</v>
      </c>
      <c r="E8" s="42">
        <v>5000</v>
      </c>
      <c r="F8" s="43">
        <v>5000</v>
      </c>
    </row>
    <row r="9" spans="2:6" s="4" customFormat="1" ht="29.25" customHeight="1" hidden="1">
      <c r="B9" s="10">
        <v>4</v>
      </c>
      <c r="C9" s="51" t="s">
        <v>110</v>
      </c>
      <c r="D9" s="42">
        <v>0</v>
      </c>
      <c r="E9" s="42">
        <v>0</v>
      </c>
      <c r="F9" s="43">
        <v>0</v>
      </c>
    </row>
    <row r="10" spans="2:6" s="4" customFormat="1" ht="29.25" customHeight="1">
      <c r="B10" s="262" t="s">
        <v>8</v>
      </c>
      <c r="C10" s="263"/>
      <c r="D10" s="182">
        <f>D6+D7+D8+D9</f>
        <v>55000</v>
      </c>
      <c r="E10" s="182">
        <f>E6+E7+E8+E9</f>
        <v>55000</v>
      </c>
      <c r="F10" s="183">
        <f>F6+F7+F8+F9</f>
        <v>55000</v>
      </c>
    </row>
    <row r="11" spans="2:6" ht="27.75" customHeight="1">
      <c r="B11" s="256" t="s">
        <v>79</v>
      </c>
      <c r="C11" s="257"/>
      <c r="D11" s="196">
        <v>600000</v>
      </c>
      <c r="E11" s="196">
        <v>600000</v>
      </c>
      <c r="F11" s="197">
        <v>600000</v>
      </c>
    </row>
    <row r="12" spans="2:6" ht="27" customHeight="1">
      <c r="B12" s="262" t="s">
        <v>13</v>
      </c>
      <c r="C12" s="263"/>
      <c r="D12" s="182">
        <f>SUM(D10:D11)</f>
        <v>655000</v>
      </c>
      <c r="E12" s="182">
        <f>SUM(E10:E11)</f>
        <v>655000</v>
      </c>
      <c r="F12" s="183">
        <f>SUM(F10:F11)</f>
        <v>655000</v>
      </c>
    </row>
    <row r="13" spans="2:6" ht="24.75" customHeight="1">
      <c r="B13" s="227" t="s">
        <v>18</v>
      </c>
      <c r="C13" s="228"/>
      <c r="D13" s="198">
        <v>1345000</v>
      </c>
      <c r="E13" s="198">
        <v>1345000</v>
      </c>
      <c r="F13" s="199">
        <v>1345000</v>
      </c>
    </row>
    <row r="14" spans="2:6" ht="26.25" customHeight="1" thickBot="1">
      <c r="B14" s="264" t="s">
        <v>13</v>
      </c>
      <c r="C14" s="265"/>
      <c r="D14" s="188">
        <f>D13+D12</f>
        <v>2000000</v>
      </c>
      <c r="E14" s="188">
        <f>E13+E12</f>
        <v>2000000</v>
      </c>
      <c r="F14" s="189">
        <f>F13+F12</f>
        <v>2000000</v>
      </c>
    </row>
  </sheetData>
  <sheetProtection/>
  <mergeCells count="11">
    <mergeCell ref="D4:D5"/>
    <mergeCell ref="E4:E5"/>
    <mergeCell ref="F4:F5"/>
    <mergeCell ref="B2:F2"/>
    <mergeCell ref="B12:C12"/>
    <mergeCell ref="B13:C13"/>
    <mergeCell ref="B14:C14"/>
    <mergeCell ref="B4:B5"/>
    <mergeCell ref="C4:C5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1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2" width="9.140625" style="50" customWidth="1"/>
    <col min="3" max="3" width="29.57421875" style="50" customWidth="1"/>
    <col min="4" max="4" width="21.57421875" style="50" customWidth="1"/>
    <col min="5" max="5" width="22.7109375" style="50" customWidth="1"/>
    <col min="6" max="6" width="24.57421875" style="50" customWidth="1"/>
    <col min="7" max="7" width="26.00390625" style="50" customWidth="1"/>
    <col min="8" max="16384" width="9.140625" style="50" customWidth="1"/>
  </cols>
  <sheetData>
    <row r="3" ht="13.5" thickBot="1"/>
    <row r="4" spans="2:6" ht="79.5" customHeight="1" thickBot="1">
      <c r="B4" s="235" t="s">
        <v>258</v>
      </c>
      <c r="C4" s="236"/>
      <c r="D4" s="236"/>
      <c r="E4" s="236"/>
      <c r="F4" s="237"/>
    </row>
    <row r="5" spans="2:6" ht="20.25" thickBot="1">
      <c r="B5" s="2"/>
      <c r="C5" s="2"/>
      <c r="D5" s="2"/>
      <c r="E5" s="2"/>
      <c r="F5" s="1"/>
    </row>
    <row r="6" spans="2:6" ht="17.25" customHeight="1">
      <c r="B6" s="266" t="s">
        <v>6</v>
      </c>
      <c r="C6" s="225" t="s">
        <v>9</v>
      </c>
      <c r="D6" s="225">
        <v>2020</v>
      </c>
      <c r="E6" s="225">
        <v>2021</v>
      </c>
      <c r="F6" s="242">
        <v>2022</v>
      </c>
    </row>
    <row r="7" spans="2:6" ht="27.75" customHeight="1">
      <c r="B7" s="268"/>
      <c r="C7" s="254"/>
      <c r="D7" s="254"/>
      <c r="E7" s="254"/>
      <c r="F7" s="255"/>
    </row>
    <row r="8" spans="2:6" s="122" customFormat="1" ht="24.75" customHeight="1">
      <c r="B8" s="123">
        <v>1</v>
      </c>
      <c r="C8" s="124" t="s">
        <v>76</v>
      </c>
      <c r="D8" s="124">
        <v>7000</v>
      </c>
      <c r="E8" s="124">
        <v>8000</v>
      </c>
      <c r="F8" s="125">
        <v>8000</v>
      </c>
    </row>
    <row r="9" spans="2:6" s="122" customFormat="1" ht="27.75" customHeight="1">
      <c r="B9" s="123">
        <v>2</v>
      </c>
      <c r="C9" s="124" t="s">
        <v>78</v>
      </c>
      <c r="D9" s="124">
        <v>5000</v>
      </c>
      <c r="E9" s="124">
        <v>5000</v>
      </c>
      <c r="F9" s="125">
        <v>5000</v>
      </c>
    </row>
    <row r="10" spans="2:6" s="122" customFormat="1" ht="28.5" customHeight="1">
      <c r="B10" s="123">
        <v>4</v>
      </c>
      <c r="C10" s="124" t="s">
        <v>257</v>
      </c>
      <c r="D10" s="124">
        <v>45000</v>
      </c>
      <c r="E10" s="124">
        <v>45000</v>
      </c>
      <c r="F10" s="125">
        <v>45000</v>
      </c>
    </row>
    <row r="11" spans="2:6" ht="21">
      <c r="B11" s="262" t="s">
        <v>8</v>
      </c>
      <c r="C11" s="263"/>
      <c r="D11" s="186">
        <f>D8+D9+D10</f>
        <v>57000</v>
      </c>
      <c r="E11" s="186">
        <f>E8+E9+E10</f>
        <v>58000</v>
      </c>
      <c r="F11" s="187">
        <f>F8+F9+F10</f>
        <v>58000</v>
      </c>
    </row>
    <row r="12" spans="2:6" ht="19.5">
      <c r="B12" s="227" t="s">
        <v>18</v>
      </c>
      <c r="C12" s="228"/>
      <c r="D12" s="184">
        <v>343000</v>
      </c>
      <c r="E12" s="184">
        <v>362000</v>
      </c>
      <c r="F12" s="185">
        <v>362000</v>
      </c>
    </row>
    <row r="13" spans="2:6" ht="23.25" thickBot="1">
      <c r="B13" s="264" t="s">
        <v>13</v>
      </c>
      <c r="C13" s="265"/>
      <c r="D13" s="188">
        <f>SUM(D11:D12)</f>
        <v>400000</v>
      </c>
      <c r="E13" s="188">
        <f>SUM(E11:E12)</f>
        <v>420000</v>
      </c>
      <c r="F13" s="189">
        <f>SUM(F11:F12)</f>
        <v>420000</v>
      </c>
    </row>
  </sheetData>
  <sheetProtection/>
  <mergeCells count="9">
    <mergeCell ref="B12:C12"/>
    <mergeCell ref="B13:C13"/>
    <mergeCell ref="D6:D7"/>
    <mergeCell ref="E6:E7"/>
    <mergeCell ref="F6:F7"/>
    <mergeCell ref="B4:F4"/>
    <mergeCell ref="B6:B7"/>
    <mergeCell ref="C6:C7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G37"/>
  <sheetViews>
    <sheetView zoomScalePageLayoutView="0" workbookViewId="0" topLeftCell="A1">
      <selection activeCell="M11" sqref="M11"/>
    </sheetView>
  </sheetViews>
  <sheetFormatPr defaultColWidth="9.140625" defaultRowHeight="15.75" customHeight="1"/>
  <cols>
    <col min="1" max="1" width="3.00390625" style="1" customWidth="1"/>
    <col min="2" max="2" width="7.421875" style="1" customWidth="1"/>
    <col min="3" max="3" width="50.421875" style="1" customWidth="1"/>
    <col min="4" max="4" width="19.57421875" style="1" customWidth="1"/>
    <col min="5" max="6" width="20.00390625" style="1" customWidth="1"/>
    <col min="7" max="7" width="13.421875" style="1" customWidth="1"/>
    <col min="8" max="16384" width="9.140625" style="1" customWidth="1"/>
  </cols>
  <sheetData>
    <row r="1" ht="39.75" customHeight="1" thickBot="1"/>
    <row r="2" spans="2:6" ht="64.5" customHeight="1" thickBot="1">
      <c r="B2" s="271" t="s">
        <v>259</v>
      </c>
      <c r="C2" s="272"/>
      <c r="D2" s="272"/>
      <c r="E2" s="272"/>
      <c r="F2" s="273"/>
    </row>
    <row r="3" spans="2:6" ht="27" customHeight="1" thickBot="1">
      <c r="B3" s="2"/>
      <c r="C3" s="2"/>
      <c r="D3" s="2"/>
      <c r="E3" s="2"/>
      <c r="F3" s="2"/>
    </row>
    <row r="4" spans="2:6" ht="38.25" customHeight="1">
      <c r="B4" s="269" t="s">
        <v>6</v>
      </c>
      <c r="C4" s="225" t="s">
        <v>9</v>
      </c>
      <c r="D4" s="274">
        <v>2020</v>
      </c>
      <c r="E4" s="274">
        <v>2021</v>
      </c>
      <c r="F4" s="276">
        <v>2022</v>
      </c>
    </row>
    <row r="5" spans="2:6" s="3" customFormat="1" ht="25.5" customHeight="1">
      <c r="B5" s="270"/>
      <c r="C5" s="254"/>
      <c r="D5" s="275"/>
      <c r="E5" s="275"/>
      <c r="F5" s="277"/>
    </row>
    <row r="6" spans="2:7" s="127" customFormat="1" ht="35.25" customHeight="1">
      <c r="B6" s="123">
        <v>1</v>
      </c>
      <c r="C6" s="124" t="s">
        <v>260</v>
      </c>
      <c r="D6" s="124">
        <v>3000000</v>
      </c>
      <c r="E6" s="124">
        <v>3500000</v>
      </c>
      <c r="F6" s="125">
        <v>4000000</v>
      </c>
      <c r="G6" s="126"/>
    </row>
    <row r="7" spans="2:7" s="127" customFormat="1" ht="35.25" customHeight="1">
      <c r="B7" s="129">
        <v>2</v>
      </c>
      <c r="C7" s="130" t="s">
        <v>261</v>
      </c>
      <c r="D7" s="130">
        <v>11500000</v>
      </c>
      <c r="E7" s="130">
        <v>11800000</v>
      </c>
      <c r="F7" s="130">
        <v>12000000</v>
      </c>
      <c r="G7" s="126"/>
    </row>
    <row r="8" spans="2:7" ht="26.25" customHeight="1" thickBot="1">
      <c r="B8" s="264" t="s">
        <v>13</v>
      </c>
      <c r="C8" s="265"/>
      <c r="D8" s="188">
        <f>SUM(D6:D7)</f>
        <v>14500000</v>
      </c>
      <c r="E8" s="188">
        <f>SUM(E6:E7)</f>
        <v>15300000</v>
      </c>
      <c r="F8" s="189">
        <f>SUM(F6:F7)</f>
        <v>16000000</v>
      </c>
      <c r="G8" s="9"/>
    </row>
    <row r="9" ht="15.75" customHeight="1">
      <c r="D9" s="8"/>
    </row>
    <row r="11" spans="3:6" ht="15.75" customHeight="1">
      <c r="C11" s="111" t="s">
        <v>174</v>
      </c>
      <c r="D11" s="44">
        <v>720000</v>
      </c>
      <c r="E11" s="44">
        <v>720000</v>
      </c>
      <c r="F11" s="110"/>
    </row>
    <row r="12" spans="3:6" ht="15.75" customHeight="1">
      <c r="C12" s="111" t="s">
        <v>175</v>
      </c>
      <c r="D12" s="108">
        <v>4611000</v>
      </c>
      <c r="E12" s="108">
        <v>4602000</v>
      </c>
      <c r="F12" s="108"/>
    </row>
    <row r="13" spans="4:6" ht="15.75" customHeight="1">
      <c r="D13" s="109">
        <f>SUM(D11:D12)</f>
        <v>5331000</v>
      </c>
      <c r="E13" s="109">
        <f>SUM(E11:E12)</f>
        <v>5322000</v>
      </c>
      <c r="F13" s="109"/>
    </row>
    <row r="15" spans="3:7" ht="15.75" customHeight="1">
      <c r="C15" s="1" t="s">
        <v>176</v>
      </c>
      <c r="D15" s="108">
        <v>300000</v>
      </c>
      <c r="E15" s="108">
        <v>350000</v>
      </c>
      <c r="F15" s="108">
        <v>370000</v>
      </c>
      <c r="G15" s="1" t="s">
        <v>85</v>
      </c>
    </row>
    <row r="16" spans="3:7" ht="15.75" customHeight="1">
      <c r="C16" s="1" t="s">
        <v>177</v>
      </c>
      <c r="D16" s="108">
        <v>500000</v>
      </c>
      <c r="E16" s="108">
        <v>600000</v>
      </c>
      <c r="F16" s="108">
        <v>650000</v>
      </c>
      <c r="G16" s="1" t="s">
        <v>98</v>
      </c>
    </row>
    <row r="17" spans="3:7" ht="15.75" customHeight="1">
      <c r="C17" s="1" t="s">
        <v>178</v>
      </c>
      <c r="D17" s="108">
        <v>350000</v>
      </c>
      <c r="E17" s="108">
        <v>400000</v>
      </c>
      <c r="F17" s="108">
        <v>450000</v>
      </c>
      <c r="G17" s="1" t="s">
        <v>87</v>
      </c>
    </row>
    <row r="18" spans="3:7" ht="15.75" customHeight="1">
      <c r="C18" s="1" t="s">
        <v>179</v>
      </c>
      <c r="D18" s="108">
        <v>500000</v>
      </c>
      <c r="E18" s="108">
        <v>550000</v>
      </c>
      <c r="F18" s="108">
        <v>580000</v>
      </c>
      <c r="G18" s="1" t="s">
        <v>147</v>
      </c>
    </row>
    <row r="19" spans="3:7" ht="15.75" customHeight="1">
      <c r="C19" s="1" t="s">
        <v>180</v>
      </c>
      <c r="D19" s="108">
        <v>270000</v>
      </c>
      <c r="E19" s="108">
        <v>300000</v>
      </c>
      <c r="F19" s="108">
        <v>340000</v>
      </c>
      <c r="G19" s="1" t="s">
        <v>181</v>
      </c>
    </row>
    <row r="20" spans="3:7" ht="15.75" customHeight="1">
      <c r="C20" s="1" t="s">
        <v>182</v>
      </c>
      <c r="D20" s="108">
        <v>130000</v>
      </c>
      <c r="E20" s="108">
        <v>150000</v>
      </c>
      <c r="F20" s="108">
        <v>200000</v>
      </c>
      <c r="G20" s="1" t="s">
        <v>89</v>
      </c>
    </row>
    <row r="21" spans="3:7" ht="15.75" customHeight="1">
      <c r="C21" s="1" t="s">
        <v>183</v>
      </c>
      <c r="D21" s="108">
        <v>200000</v>
      </c>
      <c r="E21" s="108">
        <v>200000</v>
      </c>
      <c r="F21" s="108">
        <v>230000</v>
      </c>
      <c r="G21" s="1" t="s">
        <v>184</v>
      </c>
    </row>
    <row r="22" spans="3:7" ht="15.75" customHeight="1">
      <c r="C22" s="1" t="s">
        <v>185</v>
      </c>
      <c r="D22" s="108">
        <v>250000</v>
      </c>
      <c r="E22" s="108">
        <v>270000</v>
      </c>
      <c r="F22" s="108">
        <v>290000</v>
      </c>
      <c r="G22" s="1" t="s">
        <v>91</v>
      </c>
    </row>
    <row r="23" spans="3:7" ht="15.75" customHeight="1">
      <c r="C23" s="1" t="s">
        <v>186</v>
      </c>
      <c r="D23" s="108">
        <v>260000</v>
      </c>
      <c r="E23" s="108">
        <v>300000</v>
      </c>
      <c r="F23" s="108">
        <v>310000</v>
      </c>
      <c r="G23" s="1" t="s">
        <v>92</v>
      </c>
    </row>
    <row r="24" spans="3:7" ht="15.75" customHeight="1">
      <c r="C24" s="1" t="s">
        <v>187</v>
      </c>
      <c r="D24" s="108">
        <v>251000</v>
      </c>
      <c r="E24" s="108">
        <v>291000</v>
      </c>
      <c r="F24" s="108">
        <v>291000</v>
      </c>
      <c r="G24" s="1" t="s">
        <v>103</v>
      </c>
    </row>
    <row r="25" spans="4:6" s="4" customFormat="1" ht="15.75" customHeight="1">
      <c r="D25" s="128"/>
      <c r="E25" s="128"/>
      <c r="F25" s="128"/>
    </row>
    <row r="26" spans="3:7" ht="15.75" customHeight="1">
      <c r="C26" s="1" t="s">
        <v>188</v>
      </c>
      <c r="D26" s="108">
        <v>2500000</v>
      </c>
      <c r="E26" s="108">
        <v>2500000</v>
      </c>
      <c r="F26" s="108">
        <v>2500000</v>
      </c>
      <c r="G26" s="1" t="s">
        <v>189</v>
      </c>
    </row>
    <row r="27" spans="3:7" ht="15.75" customHeight="1">
      <c r="C27" s="1" t="s">
        <v>190</v>
      </c>
      <c r="D27" s="108">
        <v>1500000</v>
      </c>
      <c r="E27" s="108">
        <v>1500000</v>
      </c>
      <c r="F27" s="108">
        <v>1500000</v>
      </c>
      <c r="G27" s="1" t="s">
        <v>191</v>
      </c>
    </row>
    <row r="28" spans="3:7" ht="15.75" customHeight="1">
      <c r="C28" s="1" t="s">
        <v>192</v>
      </c>
      <c r="D28" s="108">
        <v>700000</v>
      </c>
      <c r="E28" s="108">
        <v>700000</v>
      </c>
      <c r="F28" s="108">
        <v>700000</v>
      </c>
      <c r="G28" s="1" t="s">
        <v>193</v>
      </c>
    </row>
    <row r="29" spans="3:7" ht="15.75" customHeight="1">
      <c r="C29" s="1" t="s">
        <v>194</v>
      </c>
      <c r="D29" s="108">
        <v>289000</v>
      </c>
      <c r="E29" s="108">
        <v>289000</v>
      </c>
      <c r="F29" s="108">
        <v>289000</v>
      </c>
      <c r="G29" s="1" t="s">
        <v>87</v>
      </c>
    </row>
    <row r="30" spans="4:6" s="4" customFormat="1" ht="15.75" customHeight="1">
      <c r="D30" s="128">
        <f>SUM(D26:D29)</f>
        <v>4989000</v>
      </c>
      <c r="E30" s="128">
        <f>SUM(E26:E29)</f>
        <v>4989000</v>
      </c>
      <c r="F30" s="128">
        <f>SUM(F26:F29)</f>
        <v>4989000</v>
      </c>
    </row>
    <row r="33" spans="4:6" ht="15.75" customHeight="1">
      <c r="D33" s="120">
        <v>14500000</v>
      </c>
      <c r="E33" s="120">
        <v>15300000</v>
      </c>
      <c r="F33" s="120">
        <v>16000000</v>
      </c>
    </row>
    <row r="35" ht="15.75" customHeight="1">
      <c r="C35" s="50" t="s">
        <v>251</v>
      </c>
    </row>
    <row r="36" ht="15.75" customHeight="1">
      <c r="C36" s="1" t="s">
        <v>252</v>
      </c>
    </row>
    <row r="37" ht="15.75" customHeight="1">
      <c r="C37" s="1" t="s">
        <v>253</v>
      </c>
    </row>
  </sheetData>
  <sheetProtection/>
  <mergeCells count="7">
    <mergeCell ref="B8:C8"/>
    <mergeCell ref="B4:B5"/>
    <mergeCell ref="C4:C5"/>
    <mergeCell ref="B2:F2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I107"/>
  <sheetViews>
    <sheetView zoomScalePageLayoutView="0" workbookViewId="0" topLeftCell="A1">
      <selection activeCell="A14" sqref="A14:IV14"/>
    </sheetView>
  </sheetViews>
  <sheetFormatPr defaultColWidth="9.140625" defaultRowHeight="15.75" customHeight="1"/>
  <cols>
    <col min="1" max="1" width="3.00390625" style="1" customWidth="1"/>
    <col min="2" max="2" width="7.421875" style="1" customWidth="1"/>
    <col min="3" max="3" width="45.57421875" style="1" customWidth="1"/>
    <col min="4" max="4" width="22.57421875" style="1" customWidth="1"/>
    <col min="5" max="5" width="23.57421875" style="1" customWidth="1"/>
    <col min="6" max="6" width="25.28125" style="1" customWidth="1"/>
    <col min="7" max="7" width="20.00390625" style="1" customWidth="1"/>
    <col min="8" max="8" width="31.28125" style="1" customWidth="1"/>
    <col min="9" max="16384" width="9.140625" style="1" customWidth="1"/>
  </cols>
  <sheetData>
    <row r="1" ht="12.75" customHeight="1" thickBot="1"/>
    <row r="2" spans="2:7" ht="64.5" customHeight="1" thickBot="1">
      <c r="B2" s="235" t="s">
        <v>272</v>
      </c>
      <c r="C2" s="236"/>
      <c r="D2" s="236"/>
      <c r="E2" s="236"/>
      <c r="F2" s="236"/>
      <c r="G2" s="237"/>
    </row>
    <row r="3" spans="2:7" ht="13.5" customHeight="1" thickBot="1">
      <c r="B3" s="2"/>
      <c r="C3" s="2"/>
      <c r="D3" s="2"/>
      <c r="E3" s="2"/>
      <c r="F3" s="2"/>
      <c r="G3" s="2"/>
    </row>
    <row r="4" spans="2:7" ht="13.5" customHeight="1">
      <c r="B4" s="266" t="s">
        <v>6</v>
      </c>
      <c r="C4" s="225" t="s">
        <v>9</v>
      </c>
      <c r="D4" s="278">
        <v>2019</v>
      </c>
      <c r="E4" s="278">
        <v>2020</v>
      </c>
      <c r="F4" s="278">
        <v>2021</v>
      </c>
      <c r="G4" s="284">
        <v>2022</v>
      </c>
    </row>
    <row r="5" spans="2:7" s="3" customFormat="1" ht="25.5" customHeight="1">
      <c r="B5" s="268"/>
      <c r="C5" s="254"/>
      <c r="D5" s="279"/>
      <c r="E5" s="279"/>
      <c r="F5" s="279"/>
      <c r="G5" s="285"/>
    </row>
    <row r="6" spans="2:7" s="46" customFormat="1" ht="23.25" customHeight="1">
      <c r="B6" s="48">
        <v>1</v>
      </c>
      <c r="C6" s="49" t="s">
        <v>82</v>
      </c>
      <c r="D6" s="42">
        <v>7669000</v>
      </c>
      <c r="E6" s="42">
        <v>8475000</v>
      </c>
      <c r="F6" s="43">
        <v>9218000</v>
      </c>
      <c r="G6" s="43">
        <v>10100000</v>
      </c>
    </row>
    <row r="7" spans="2:7" s="46" customFormat="1" ht="23.25" customHeight="1">
      <c r="B7" s="48">
        <v>2</v>
      </c>
      <c r="C7" s="42" t="s">
        <v>81</v>
      </c>
      <c r="D7" s="42">
        <v>1504000</v>
      </c>
      <c r="E7" s="42">
        <v>1609000</v>
      </c>
      <c r="F7" s="43">
        <v>1747000</v>
      </c>
      <c r="G7" s="43">
        <v>1870000</v>
      </c>
    </row>
    <row r="8" spans="2:7" s="47" customFormat="1" ht="25.5" customHeight="1">
      <c r="B8" s="10">
        <v>3</v>
      </c>
      <c r="C8" s="42" t="s">
        <v>80</v>
      </c>
      <c r="D8" s="42">
        <v>3602000</v>
      </c>
      <c r="E8" s="42">
        <v>6916000</v>
      </c>
      <c r="F8" s="43">
        <v>7335000</v>
      </c>
      <c r="G8" s="43">
        <v>7830000</v>
      </c>
    </row>
    <row r="9" spans="2:8" ht="27" customHeight="1" thickBot="1">
      <c r="B9" s="280" t="s">
        <v>13</v>
      </c>
      <c r="C9" s="281"/>
      <c r="D9" s="200">
        <f>SUM(D6:D8)</f>
        <v>12775000</v>
      </c>
      <c r="E9" s="200">
        <f>SUM(E6:E8)</f>
        <v>17000000</v>
      </c>
      <c r="F9" s="200">
        <f>SUM(F6:F8)</f>
        <v>18300000</v>
      </c>
      <c r="G9" s="201">
        <f>SUM(G6:G8)</f>
        <v>19800000</v>
      </c>
      <c r="H9" s="9"/>
    </row>
    <row r="10" ht="8.25" customHeight="1">
      <c r="D10" s="8"/>
    </row>
    <row r="11" spans="4:9" s="4" customFormat="1" ht="6.75" customHeight="1">
      <c r="D11" s="41"/>
      <c r="E11" s="41"/>
      <c r="F11" s="41"/>
      <c r="G11" s="41"/>
      <c r="H11" s="41"/>
      <c r="I11" s="41"/>
    </row>
    <row r="12" spans="4:9" s="4" customFormat="1" ht="6.75" customHeight="1">
      <c r="D12" s="41"/>
      <c r="E12" s="41"/>
      <c r="F12" s="41"/>
      <c r="G12" s="41"/>
      <c r="H12" s="41"/>
      <c r="I12" s="41"/>
    </row>
    <row r="13" spans="4:9" s="4" customFormat="1" ht="6.75" customHeight="1">
      <c r="D13" s="41"/>
      <c r="E13" s="41"/>
      <c r="F13" s="41"/>
      <c r="G13" s="41"/>
      <c r="H13" s="41"/>
      <c r="I13" s="41"/>
    </row>
    <row r="14" spans="3:9" s="4" customFormat="1" ht="21" customHeight="1">
      <c r="C14" s="282"/>
      <c r="D14" s="282"/>
      <c r="E14" s="282"/>
      <c r="F14" s="282"/>
      <c r="G14" s="112"/>
      <c r="H14" s="41"/>
      <c r="I14" s="41"/>
    </row>
    <row r="15" spans="3:8" ht="15.75" customHeight="1">
      <c r="C15" s="78" t="s">
        <v>143</v>
      </c>
      <c r="D15" s="114">
        <v>2019</v>
      </c>
      <c r="E15" s="114">
        <v>2020</v>
      </c>
      <c r="F15" s="114">
        <v>2021</v>
      </c>
      <c r="G15" s="114">
        <v>2021</v>
      </c>
      <c r="H15" s="79"/>
    </row>
    <row r="16" spans="3:8" ht="15.75" customHeight="1">
      <c r="C16" s="1" t="s">
        <v>111</v>
      </c>
      <c r="D16" s="108">
        <v>2451000</v>
      </c>
      <c r="E16" s="108">
        <v>2740000</v>
      </c>
      <c r="F16" s="108">
        <v>2910000</v>
      </c>
      <c r="G16" s="108">
        <v>3140000</v>
      </c>
      <c r="H16" s="1" t="s">
        <v>100</v>
      </c>
    </row>
    <row r="17" spans="3:8" ht="15.75" customHeight="1">
      <c r="C17" s="1" t="s">
        <v>112</v>
      </c>
      <c r="D17" s="108">
        <v>3000</v>
      </c>
      <c r="E17" s="108">
        <v>3000</v>
      </c>
      <c r="F17" s="108">
        <v>3000</v>
      </c>
      <c r="G17" s="108">
        <v>3000</v>
      </c>
      <c r="H17" s="1" t="s">
        <v>88</v>
      </c>
    </row>
    <row r="18" spans="3:8" ht="15.75" customHeight="1">
      <c r="C18" s="115" t="s">
        <v>113</v>
      </c>
      <c r="D18" s="113">
        <v>8000</v>
      </c>
      <c r="E18" s="113">
        <v>9000</v>
      </c>
      <c r="F18" s="113">
        <v>10000</v>
      </c>
      <c r="G18" s="113">
        <v>11000</v>
      </c>
      <c r="H18" s="115" t="s">
        <v>86</v>
      </c>
    </row>
    <row r="19" spans="3:8" ht="15.75" customHeight="1">
      <c r="C19" s="115" t="s">
        <v>196</v>
      </c>
      <c r="D19" s="113">
        <v>50000</v>
      </c>
      <c r="E19" s="113">
        <v>56000</v>
      </c>
      <c r="F19" s="113">
        <v>59000</v>
      </c>
      <c r="G19" s="113">
        <v>60000</v>
      </c>
      <c r="H19" s="115" t="s">
        <v>173</v>
      </c>
    </row>
    <row r="20" spans="3:8" ht="15.75" customHeight="1">
      <c r="C20" s="115" t="s">
        <v>114</v>
      </c>
      <c r="D20" s="113">
        <v>4000</v>
      </c>
      <c r="E20" s="113">
        <v>4000</v>
      </c>
      <c r="F20" s="113">
        <v>4000</v>
      </c>
      <c r="G20" s="113">
        <v>5000</v>
      </c>
      <c r="H20" s="115" t="s">
        <v>100</v>
      </c>
    </row>
    <row r="21" spans="3:8" ht="15.75" customHeight="1">
      <c r="C21" s="1" t="s">
        <v>115</v>
      </c>
      <c r="D21" s="108">
        <v>4000</v>
      </c>
      <c r="E21" s="108">
        <v>4000</v>
      </c>
      <c r="F21" s="108">
        <v>4000</v>
      </c>
      <c r="G21" s="108">
        <v>5000</v>
      </c>
      <c r="H21" s="1" t="s">
        <v>106</v>
      </c>
    </row>
    <row r="22" spans="3:8" ht="15.75" customHeight="1">
      <c r="C22" s="1" t="s">
        <v>116</v>
      </c>
      <c r="D22" s="108">
        <v>4000</v>
      </c>
      <c r="E22" s="108">
        <v>4000</v>
      </c>
      <c r="F22" s="108">
        <v>4000</v>
      </c>
      <c r="G22" s="108">
        <v>5000</v>
      </c>
      <c r="H22" s="1" t="s">
        <v>85</v>
      </c>
    </row>
    <row r="23" spans="3:8" ht="15.75" customHeight="1">
      <c r="C23" s="1" t="s">
        <v>117</v>
      </c>
      <c r="D23" s="108">
        <v>3000</v>
      </c>
      <c r="E23" s="108">
        <v>3000</v>
      </c>
      <c r="F23" s="108">
        <v>3000</v>
      </c>
      <c r="G23" s="108">
        <v>4000</v>
      </c>
      <c r="H23" s="1" t="s">
        <v>99</v>
      </c>
    </row>
    <row r="24" spans="3:8" ht="15.75" customHeight="1">
      <c r="C24" s="1" t="s">
        <v>118</v>
      </c>
      <c r="D24" s="108">
        <v>29000</v>
      </c>
      <c r="E24" s="108">
        <v>32000</v>
      </c>
      <c r="F24" s="108">
        <v>34000</v>
      </c>
      <c r="G24" s="108">
        <v>35000</v>
      </c>
      <c r="H24" s="1" t="s">
        <v>93</v>
      </c>
    </row>
    <row r="25" spans="3:8" ht="15.75" customHeight="1">
      <c r="C25" s="1" t="s">
        <v>119</v>
      </c>
      <c r="D25" s="108">
        <v>11000</v>
      </c>
      <c r="E25" s="108">
        <v>12000</v>
      </c>
      <c r="F25" s="108">
        <v>13000</v>
      </c>
      <c r="G25" s="108">
        <v>14000</v>
      </c>
      <c r="H25" s="1" t="s">
        <v>100</v>
      </c>
    </row>
    <row r="26" spans="3:8" ht="15.75" customHeight="1">
      <c r="C26" s="1" t="s">
        <v>120</v>
      </c>
      <c r="D26" s="108">
        <v>24000</v>
      </c>
      <c r="E26" s="108">
        <v>27000</v>
      </c>
      <c r="F26" s="108">
        <v>29000</v>
      </c>
      <c r="G26" s="108">
        <v>30000</v>
      </c>
      <c r="H26" s="1" t="s">
        <v>94</v>
      </c>
    </row>
    <row r="27" spans="3:8" ht="15.75" customHeight="1">
      <c r="C27" s="1" t="s">
        <v>121</v>
      </c>
      <c r="D27" s="108">
        <v>45000</v>
      </c>
      <c r="E27" s="108">
        <v>50000</v>
      </c>
      <c r="F27" s="108">
        <v>53000</v>
      </c>
      <c r="G27" s="108">
        <v>54000</v>
      </c>
      <c r="H27" s="1" t="s">
        <v>101</v>
      </c>
    </row>
    <row r="28" spans="3:8" ht="15.75" customHeight="1">
      <c r="C28" s="1" t="s">
        <v>122</v>
      </c>
      <c r="D28" s="108">
        <v>15000</v>
      </c>
      <c r="E28" s="108">
        <v>17000</v>
      </c>
      <c r="F28" s="108">
        <v>18000</v>
      </c>
      <c r="G28" s="108">
        <v>19000</v>
      </c>
      <c r="H28" s="1" t="s">
        <v>98</v>
      </c>
    </row>
    <row r="29" spans="3:8" ht="15.75" customHeight="1">
      <c r="C29" s="1" t="s">
        <v>123</v>
      </c>
      <c r="D29" s="108">
        <v>12000</v>
      </c>
      <c r="E29" s="108">
        <v>13000</v>
      </c>
      <c r="F29" s="108">
        <v>14000</v>
      </c>
      <c r="G29" s="108">
        <v>15000</v>
      </c>
      <c r="H29" s="1" t="s">
        <v>95</v>
      </c>
    </row>
    <row r="30" spans="3:8" ht="15.75" customHeight="1">
      <c r="C30" s="1" t="s">
        <v>124</v>
      </c>
      <c r="D30" s="108">
        <v>245000</v>
      </c>
      <c r="E30" s="108">
        <v>274000</v>
      </c>
      <c r="F30" s="108">
        <v>291000</v>
      </c>
      <c r="G30" s="108">
        <v>291000</v>
      </c>
      <c r="H30" s="1" t="s">
        <v>87</v>
      </c>
    </row>
    <row r="31" spans="3:8" ht="15.75" customHeight="1">
      <c r="C31" s="1" t="s">
        <v>151</v>
      </c>
      <c r="D31" s="108">
        <v>3000</v>
      </c>
      <c r="E31" s="108">
        <v>3000</v>
      </c>
      <c r="F31" s="108">
        <v>3000</v>
      </c>
      <c r="G31" s="108">
        <v>3000</v>
      </c>
      <c r="H31" s="1" t="s">
        <v>147</v>
      </c>
    </row>
    <row r="32" spans="3:8" ht="15.75" customHeight="1">
      <c r="C32" s="1" t="s">
        <v>125</v>
      </c>
      <c r="D32" s="108">
        <v>5000</v>
      </c>
      <c r="E32" s="108">
        <v>6000</v>
      </c>
      <c r="F32" s="108">
        <v>6000</v>
      </c>
      <c r="G32" s="108">
        <v>6000</v>
      </c>
      <c r="H32" s="1" t="s">
        <v>96</v>
      </c>
    </row>
    <row r="33" spans="3:8" ht="15.75" customHeight="1">
      <c r="C33" s="1" t="s">
        <v>126</v>
      </c>
      <c r="D33" s="108">
        <v>5000</v>
      </c>
      <c r="E33" s="108">
        <v>6000</v>
      </c>
      <c r="F33" s="108">
        <v>6000</v>
      </c>
      <c r="G33" s="108">
        <v>6000</v>
      </c>
      <c r="H33" s="1" t="s">
        <v>97</v>
      </c>
    </row>
    <row r="34" spans="3:8" ht="15.75" customHeight="1">
      <c r="C34" s="1" t="s">
        <v>127</v>
      </c>
      <c r="D34" s="108">
        <v>49000</v>
      </c>
      <c r="E34" s="108">
        <v>55000</v>
      </c>
      <c r="F34" s="108">
        <v>58000</v>
      </c>
      <c r="G34" s="108">
        <v>58000</v>
      </c>
      <c r="H34" s="1" t="s">
        <v>107</v>
      </c>
    </row>
    <row r="35" spans="3:8" ht="15.75" customHeight="1">
      <c r="C35" s="1" t="s">
        <v>128</v>
      </c>
      <c r="D35" s="108">
        <v>50000</v>
      </c>
      <c r="E35" s="108">
        <v>56000</v>
      </c>
      <c r="F35" s="108">
        <v>59000</v>
      </c>
      <c r="G35" s="108">
        <v>59000</v>
      </c>
      <c r="H35" s="1" t="s">
        <v>108</v>
      </c>
    </row>
    <row r="36" spans="3:8" ht="15.75" customHeight="1">
      <c r="C36" s="1" t="s">
        <v>129</v>
      </c>
      <c r="D36" s="108">
        <v>3000</v>
      </c>
      <c r="E36" s="108">
        <v>3000</v>
      </c>
      <c r="F36" s="108">
        <v>3000</v>
      </c>
      <c r="G36" s="108">
        <v>5000</v>
      </c>
      <c r="H36" s="1" t="s">
        <v>91</v>
      </c>
    </row>
    <row r="37" spans="3:8" ht="15.75" customHeight="1">
      <c r="C37" s="1" t="s">
        <v>130</v>
      </c>
      <c r="D37" s="108">
        <v>257000</v>
      </c>
      <c r="E37" s="108">
        <v>287000</v>
      </c>
      <c r="F37" s="108">
        <v>305000</v>
      </c>
      <c r="G37" s="108">
        <v>280000</v>
      </c>
      <c r="H37" s="1" t="s">
        <v>105</v>
      </c>
    </row>
    <row r="38" spans="3:8" ht="15.75" customHeight="1">
      <c r="C38" s="1" t="s">
        <v>131</v>
      </c>
      <c r="D38" s="108">
        <v>26000</v>
      </c>
      <c r="E38" s="108">
        <v>29000</v>
      </c>
      <c r="F38" s="108">
        <v>31000</v>
      </c>
      <c r="G38" s="108">
        <v>30000</v>
      </c>
      <c r="H38" s="1" t="s">
        <v>103</v>
      </c>
    </row>
    <row r="39" spans="3:8" ht="15.75" customHeight="1">
      <c r="C39" s="1" t="s">
        <v>132</v>
      </c>
      <c r="D39" s="108">
        <v>4000</v>
      </c>
      <c r="E39" s="108">
        <v>4000</v>
      </c>
      <c r="F39" s="108">
        <v>4000</v>
      </c>
      <c r="G39" s="108">
        <v>5000</v>
      </c>
      <c r="H39" s="1" t="s">
        <v>90</v>
      </c>
    </row>
    <row r="40" spans="3:8" ht="15.75" customHeight="1">
      <c r="C40" s="1" t="s">
        <v>133</v>
      </c>
      <c r="D40" s="108">
        <v>42000</v>
      </c>
      <c r="E40" s="108">
        <v>47000</v>
      </c>
      <c r="F40" s="108">
        <v>50000</v>
      </c>
      <c r="G40" s="108">
        <v>60000</v>
      </c>
      <c r="H40" s="1" t="s">
        <v>109</v>
      </c>
    </row>
    <row r="41" spans="3:8" ht="15.75" customHeight="1">
      <c r="C41" s="1" t="s">
        <v>134</v>
      </c>
      <c r="D41" s="108">
        <v>70000</v>
      </c>
      <c r="E41" s="108">
        <v>78000</v>
      </c>
      <c r="F41" s="108">
        <v>83000</v>
      </c>
      <c r="G41" s="108">
        <v>83000</v>
      </c>
      <c r="H41" s="1" t="s">
        <v>85</v>
      </c>
    </row>
    <row r="42" spans="3:8" ht="15.75" customHeight="1">
      <c r="C42" s="1" t="s">
        <v>152</v>
      </c>
      <c r="D42" s="108">
        <v>9000</v>
      </c>
      <c r="E42" s="108">
        <v>10000</v>
      </c>
      <c r="F42" s="108">
        <v>11000</v>
      </c>
      <c r="G42" s="108">
        <v>11000</v>
      </c>
      <c r="H42" s="1" t="s">
        <v>145</v>
      </c>
    </row>
    <row r="43" spans="3:8" ht="15.75" customHeight="1">
      <c r="C43" s="1" t="s">
        <v>135</v>
      </c>
      <c r="D43" s="108">
        <v>26000</v>
      </c>
      <c r="E43" s="108">
        <v>29000</v>
      </c>
      <c r="F43" s="108">
        <v>31000</v>
      </c>
      <c r="G43" s="108">
        <v>31000</v>
      </c>
      <c r="H43" s="1" t="s">
        <v>86</v>
      </c>
    </row>
    <row r="44" spans="3:8" ht="15.75" customHeight="1">
      <c r="C44" s="1" t="s">
        <v>153</v>
      </c>
      <c r="D44" s="108">
        <v>6000</v>
      </c>
      <c r="E44" s="108">
        <v>7000</v>
      </c>
      <c r="F44" s="108">
        <v>7000</v>
      </c>
      <c r="G44" s="108">
        <v>7000</v>
      </c>
      <c r="H44" s="1" t="s">
        <v>146</v>
      </c>
    </row>
    <row r="45" spans="3:8" ht="15.75" customHeight="1">
      <c r="C45" s="1" t="s">
        <v>136</v>
      </c>
      <c r="D45" s="108">
        <v>1000</v>
      </c>
      <c r="E45" s="108">
        <v>1000</v>
      </c>
      <c r="F45" s="108">
        <v>1000</v>
      </c>
      <c r="G45" s="108">
        <v>1000</v>
      </c>
      <c r="H45" s="1" t="s">
        <v>107</v>
      </c>
    </row>
    <row r="46" spans="3:8" ht="15.75" customHeight="1">
      <c r="C46" s="1" t="s">
        <v>137</v>
      </c>
      <c r="D46" s="108">
        <v>6000</v>
      </c>
      <c r="E46" s="108">
        <v>7000</v>
      </c>
      <c r="F46" s="108">
        <v>7000</v>
      </c>
      <c r="G46" s="108">
        <v>7000</v>
      </c>
      <c r="H46" s="1" t="s">
        <v>89</v>
      </c>
    </row>
    <row r="47" spans="3:8" ht="15.75" customHeight="1">
      <c r="C47" s="1" t="s">
        <v>138</v>
      </c>
      <c r="D47" s="108">
        <v>25000</v>
      </c>
      <c r="E47" s="108">
        <v>28000</v>
      </c>
      <c r="F47" s="108">
        <v>30000</v>
      </c>
      <c r="G47" s="108">
        <v>30000</v>
      </c>
      <c r="H47" s="1" t="s">
        <v>102</v>
      </c>
    </row>
    <row r="48" spans="3:8" ht="15.75" customHeight="1">
      <c r="C48" s="1" t="s">
        <v>139</v>
      </c>
      <c r="D48" s="108">
        <v>23000</v>
      </c>
      <c r="E48" s="108">
        <v>26000</v>
      </c>
      <c r="F48" s="108">
        <v>28000</v>
      </c>
      <c r="G48" s="108">
        <v>28000</v>
      </c>
      <c r="H48" s="1" t="s">
        <v>92</v>
      </c>
    </row>
    <row r="49" spans="3:8" ht="15.75" customHeight="1">
      <c r="C49" s="1" t="s">
        <v>140</v>
      </c>
      <c r="D49" s="108">
        <v>29000</v>
      </c>
      <c r="E49" s="108">
        <v>32000</v>
      </c>
      <c r="F49" s="108">
        <v>34000</v>
      </c>
      <c r="G49" s="108">
        <v>34000</v>
      </c>
      <c r="H49" s="1" t="s">
        <v>103</v>
      </c>
    </row>
    <row r="50" spans="3:8" ht="15.75" customHeight="1">
      <c r="C50" s="1" t="s">
        <v>141</v>
      </c>
      <c r="D50" s="108">
        <v>29000</v>
      </c>
      <c r="E50" s="108">
        <v>32000</v>
      </c>
      <c r="F50" s="108">
        <v>34000</v>
      </c>
      <c r="G50" s="108">
        <v>34000</v>
      </c>
      <c r="H50" s="1" t="s">
        <v>104</v>
      </c>
    </row>
    <row r="51" spans="3:8" ht="15.75" customHeight="1">
      <c r="C51" s="1" t="s">
        <v>142</v>
      </c>
      <c r="D51" s="108">
        <v>26000</v>
      </c>
      <c r="E51" s="108">
        <v>29000</v>
      </c>
      <c r="F51" s="108">
        <v>31000</v>
      </c>
      <c r="G51" s="108">
        <v>31000</v>
      </c>
      <c r="H51" s="1" t="s">
        <v>109</v>
      </c>
    </row>
    <row r="52" spans="4:7" ht="15.75" customHeight="1">
      <c r="D52" s="113">
        <f>SUM(D16:D51)</f>
        <v>3602000</v>
      </c>
      <c r="E52" s="113">
        <f>SUM(E16:E51)</f>
        <v>4023000</v>
      </c>
      <c r="F52" s="113">
        <f>SUM(F16:F51)</f>
        <v>4271000</v>
      </c>
      <c r="G52" s="113">
        <f>SUM(G16:G51)</f>
        <v>4500000</v>
      </c>
    </row>
    <row r="55" spans="3:8" ht="15.75" customHeight="1">
      <c r="C55" s="1" t="s">
        <v>197</v>
      </c>
      <c r="D55" s="108">
        <v>257000</v>
      </c>
      <c r="E55" s="108">
        <v>293000</v>
      </c>
      <c r="F55" s="108">
        <v>322000</v>
      </c>
      <c r="G55" s="108">
        <v>350000</v>
      </c>
      <c r="H55" s="1" t="s">
        <v>198</v>
      </c>
    </row>
    <row r="56" spans="3:8" ht="15.75" customHeight="1">
      <c r="C56" s="1" t="s">
        <v>199</v>
      </c>
      <c r="D56" s="108">
        <v>429000</v>
      </c>
      <c r="E56" s="108">
        <v>490000</v>
      </c>
      <c r="F56" s="108">
        <v>538000</v>
      </c>
      <c r="G56" s="108">
        <v>560000</v>
      </c>
      <c r="H56" s="1" t="s">
        <v>200</v>
      </c>
    </row>
    <row r="57" spans="3:8" ht="15.75" customHeight="1">
      <c r="C57" s="1" t="s">
        <v>201</v>
      </c>
      <c r="D57" s="108">
        <v>535000</v>
      </c>
      <c r="E57" s="108">
        <v>610000</v>
      </c>
      <c r="F57" s="108">
        <v>670000</v>
      </c>
      <c r="G57" s="108">
        <v>730000</v>
      </c>
      <c r="H57" s="1" t="s">
        <v>202</v>
      </c>
    </row>
    <row r="58" spans="3:8" ht="15.75" customHeight="1">
      <c r="C58" s="1" t="s">
        <v>203</v>
      </c>
      <c r="D58" s="108">
        <v>11000</v>
      </c>
      <c r="E58" s="108">
        <v>13000</v>
      </c>
      <c r="F58" s="108">
        <v>14000</v>
      </c>
      <c r="G58" s="108">
        <v>18000</v>
      </c>
      <c r="H58" s="1" t="s">
        <v>204</v>
      </c>
    </row>
    <row r="59" spans="3:8" ht="15.75" customHeight="1">
      <c r="C59" s="1" t="s">
        <v>205</v>
      </c>
      <c r="D59" s="108">
        <v>84000</v>
      </c>
      <c r="E59" s="108">
        <v>96000</v>
      </c>
      <c r="F59" s="108">
        <v>105000</v>
      </c>
      <c r="G59" s="108">
        <v>110000</v>
      </c>
      <c r="H59" s="1" t="s">
        <v>206</v>
      </c>
    </row>
    <row r="60" spans="3:8" ht="15.75" customHeight="1">
      <c r="C60" s="1" t="s">
        <v>207</v>
      </c>
      <c r="D60" s="108">
        <v>52000</v>
      </c>
      <c r="E60" s="108">
        <v>59000</v>
      </c>
      <c r="F60" s="108">
        <v>65000</v>
      </c>
      <c r="G60" s="108">
        <v>75000</v>
      </c>
      <c r="H60" s="1" t="s">
        <v>156</v>
      </c>
    </row>
    <row r="61" spans="3:8" ht="15.75" customHeight="1">
      <c r="C61" s="1" t="s">
        <v>208</v>
      </c>
      <c r="D61" s="108">
        <v>3112000</v>
      </c>
      <c r="E61" s="108">
        <v>3347000</v>
      </c>
      <c r="F61" s="108">
        <v>3621000</v>
      </c>
      <c r="G61" s="108">
        <v>3980000</v>
      </c>
      <c r="H61" s="1" t="s">
        <v>209</v>
      </c>
    </row>
    <row r="62" spans="3:8" ht="15.75" customHeight="1">
      <c r="C62" s="1" t="s">
        <v>210</v>
      </c>
      <c r="D62" s="108">
        <v>31000</v>
      </c>
      <c r="E62" s="108">
        <v>33000</v>
      </c>
      <c r="F62" s="108">
        <v>37000</v>
      </c>
      <c r="G62" s="108">
        <v>45000</v>
      </c>
      <c r="H62" s="1" t="s">
        <v>211</v>
      </c>
    </row>
    <row r="63" spans="3:8" ht="15.75" customHeight="1">
      <c r="C63" s="1" t="s">
        <v>212</v>
      </c>
      <c r="D63" s="108">
        <v>438000</v>
      </c>
      <c r="E63" s="108">
        <v>460000</v>
      </c>
      <c r="F63" s="108">
        <v>498000</v>
      </c>
      <c r="G63" s="108">
        <v>550000</v>
      </c>
      <c r="H63" s="1" t="s">
        <v>213</v>
      </c>
    </row>
    <row r="64" spans="3:8" ht="15.75" customHeight="1">
      <c r="C64" s="1" t="s">
        <v>214</v>
      </c>
      <c r="D64" s="108">
        <v>219000</v>
      </c>
      <c r="E64" s="108">
        <v>237000</v>
      </c>
      <c r="F64" s="108">
        <v>256000</v>
      </c>
      <c r="G64" s="108">
        <v>285000</v>
      </c>
      <c r="H64" s="1" t="s">
        <v>215</v>
      </c>
    </row>
    <row r="65" spans="3:8" ht="15.75" customHeight="1">
      <c r="C65" s="1" t="s">
        <v>216</v>
      </c>
      <c r="D65" s="108">
        <v>63000</v>
      </c>
      <c r="E65" s="108">
        <v>72000</v>
      </c>
      <c r="F65" s="108">
        <v>79000</v>
      </c>
      <c r="G65" s="108">
        <v>87000</v>
      </c>
      <c r="H65" s="1" t="s">
        <v>217</v>
      </c>
    </row>
    <row r="66" spans="3:8" ht="15.75" customHeight="1">
      <c r="C66" s="1" t="s">
        <v>218</v>
      </c>
      <c r="D66" s="108">
        <v>2381000</v>
      </c>
      <c r="E66" s="108">
        <v>2700000</v>
      </c>
      <c r="F66" s="108">
        <v>2942000</v>
      </c>
      <c r="G66" s="108">
        <v>3230000</v>
      </c>
      <c r="H66" s="1" t="s">
        <v>219</v>
      </c>
    </row>
    <row r="67" spans="3:8" ht="15.75" customHeight="1">
      <c r="C67" s="1" t="s">
        <v>220</v>
      </c>
      <c r="D67" s="108">
        <v>57000</v>
      </c>
      <c r="E67" s="108">
        <v>65000</v>
      </c>
      <c r="F67" s="108">
        <v>71000</v>
      </c>
      <c r="G67" s="108">
        <v>80000</v>
      </c>
      <c r="H67" s="1" t="s">
        <v>221</v>
      </c>
    </row>
    <row r="68" spans="4:7" ht="15.75" customHeight="1">
      <c r="D68" s="113">
        <f>SUM(D55:D67)</f>
        <v>7669000</v>
      </c>
      <c r="E68" s="113">
        <f>SUM(E55:E67)</f>
        <v>8475000</v>
      </c>
      <c r="F68" s="113">
        <f>SUM(F55:F67)</f>
        <v>9218000</v>
      </c>
      <c r="G68" s="113">
        <f>SUM(G55:G67)</f>
        <v>10100000</v>
      </c>
    </row>
    <row r="71" spans="3:8" ht="15.75" customHeight="1">
      <c r="C71" s="1" t="s">
        <v>222</v>
      </c>
      <c r="D71" s="108">
        <v>109000</v>
      </c>
      <c r="E71" s="108">
        <v>125000</v>
      </c>
      <c r="F71" s="108">
        <v>137000</v>
      </c>
      <c r="G71" s="108">
        <v>155000</v>
      </c>
      <c r="H71" s="1" t="s">
        <v>223</v>
      </c>
    </row>
    <row r="72" spans="3:8" ht="15.75" customHeight="1">
      <c r="C72" s="1" t="s">
        <v>224</v>
      </c>
      <c r="D72" s="108">
        <v>65000</v>
      </c>
      <c r="E72" s="108">
        <v>74000</v>
      </c>
      <c r="F72" s="108">
        <v>81000</v>
      </c>
      <c r="G72" s="108">
        <v>95000</v>
      </c>
      <c r="H72" s="1" t="s">
        <v>195</v>
      </c>
    </row>
    <row r="73" spans="3:8" ht="15.75" customHeight="1">
      <c r="C73" s="1" t="s">
        <v>225</v>
      </c>
      <c r="D73" s="108">
        <v>70000</v>
      </c>
      <c r="E73" s="108">
        <v>76000</v>
      </c>
      <c r="F73" s="108">
        <v>82000</v>
      </c>
      <c r="G73" s="108">
        <v>98000</v>
      </c>
      <c r="H73" s="1" t="s">
        <v>226</v>
      </c>
    </row>
    <row r="74" spans="3:8" ht="15.75" customHeight="1">
      <c r="C74" s="1" t="s">
        <v>227</v>
      </c>
      <c r="D74" s="108">
        <v>640000</v>
      </c>
      <c r="E74" s="108">
        <v>684000</v>
      </c>
      <c r="F74" s="108">
        <v>732000</v>
      </c>
      <c r="G74" s="108">
        <v>770000</v>
      </c>
      <c r="H74" s="1" t="s">
        <v>223</v>
      </c>
    </row>
    <row r="75" spans="3:8" ht="15.75" customHeight="1">
      <c r="C75" s="1" t="s">
        <v>228</v>
      </c>
      <c r="D75" s="108">
        <v>340000</v>
      </c>
      <c r="E75" s="108">
        <v>336000</v>
      </c>
      <c r="F75" s="108">
        <v>363000</v>
      </c>
      <c r="G75" s="108">
        <v>375000</v>
      </c>
      <c r="H75" s="1" t="s">
        <v>195</v>
      </c>
    </row>
    <row r="76" spans="3:8" ht="15.75" customHeight="1">
      <c r="C76" s="1" t="s">
        <v>229</v>
      </c>
      <c r="D76" s="108">
        <v>232000</v>
      </c>
      <c r="E76" s="108">
        <v>260000</v>
      </c>
      <c r="F76" s="108">
        <v>292000</v>
      </c>
      <c r="G76" s="108">
        <v>310000</v>
      </c>
      <c r="H76" s="1" t="s">
        <v>223</v>
      </c>
    </row>
    <row r="77" spans="3:8" ht="15.75" customHeight="1">
      <c r="C77" s="1" t="s">
        <v>230</v>
      </c>
      <c r="D77" s="108">
        <v>48000</v>
      </c>
      <c r="E77" s="108">
        <v>54000</v>
      </c>
      <c r="F77" s="108">
        <v>60000</v>
      </c>
      <c r="G77" s="108">
        <v>67000</v>
      </c>
      <c r="H77" s="1" t="s">
        <v>195</v>
      </c>
    </row>
    <row r="78" spans="4:7" ht="15.75" customHeight="1">
      <c r="D78" s="113">
        <f>SUM(D71:D77)</f>
        <v>1504000</v>
      </c>
      <c r="E78" s="113">
        <f>SUM(E71:E77)</f>
        <v>1609000</v>
      </c>
      <c r="F78" s="113">
        <f>SUM(F71:F77)</f>
        <v>1747000</v>
      </c>
      <c r="G78" s="113">
        <f>SUM(G71:G77)</f>
        <v>1870000</v>
      </c>
    </row>
    <row r="79" spans="3:7" ht="15.75" customHeight="1">
      <c r="C79" s="119" t="s">
        <v>249</v>
      </c>
      <c r="D79" s="118">
        <f>D52+D68+D78</f>
        <v>12775000</v>
      </c>
      <c r="E79" s="118">
        <f>E52+E68+E78</f>
        <v>14107000</v>
      </c>
      <c r="F79" s="118">
        <f>F52+F68+F78</f>
        <v>15236000</v>
      </c>
      <c r="G79" s="118">
        <f>G52+G68+G78</f>
        <v>16470000</v>
      </c>
    </row>
    <row r="81" spans="3:7" ht="15.75" customHeight="1">
      <c r="C81" s="283"/>
      <c r="D81" s="283"/>
      <c r="E81" s="283"/>
      <c r="F81" s="283"/>
      <c r="G81" s="283"/>
    </row>
    <row r="82" spans="3:8" ht="15.75" customHeight="1">
      <c r="C82" s="1" t="s">
        <v>231</v>
      </c>
      <c r="D82" s="108">
        <v>2548000</v>
      </c>
      <c r="E82" s="108">
        <v>2875000</v>
      </c>
      <c r="F82" s="108">
        <v>3060000</v>
      </c>
      <c r="G82" s="108">
        <v>3638000</v>
      </c>
      <c r="H82" s="1" t="s">
        <v>232</v>
      </c>
    </row>
    <row r="83" spans="3:8" ht="15.75" customHeight="1">
      <c r="C83" s="1" t="s">
        <v>233</v>
      </c>
      <c r="D83" s="108">
        <v>833000</v>
      </c>
      <c r="E83" s="108">
        <v>781000</v>
      </c>
      <c r="F83" s="108">
        <v>740000</v>
      </c>
      <c r="G83" s="108">
        <v>691000</v>
      </c>
      <c r="H83" s="1" t="s">
        <v>246</v>
      </c>
    </row>
    <row r="84" spans="3:8" ht="15.75" customHeight="1">
      <c r="C84" s="1" t="s">
        <v>234</v>
      </c>
      <c r="D84" s="108">
        <v>450000</v>
      </c>
      <c r="E84" s="108">
        <v>500000</v>
      </c>
      <c r="F84" s="108">
        <v>550000</v>
      </c>
      <c r="G84" s="108">
        <v>560000</v>
      </c>
      <c r="H84" s="1" t="s">
        <v>235</v>
      </c>
    </row>
    <row r="85" spans="3:8" ht="15.75" customHeight="1">
      <c r="C85" s="1" t="s">
        <v>236</v>
      </c>
      <c r="D85" s="108">
        <v>150000</v>
      </c>
      <c r="E85" s="108">
        <v>170000</v>
      </c>
      <c r="F85" s="108">
        <v>220000</v>
      </c>
      <c r="G85" s="108">
        <v>250000</v>
      </c>
      <c r="H85" s="1" t="s">
        <v>237</v>
      </c>
    </row>
    <row r="86" spans="3:8" ht="15.75" customHeight="1">
      <c r="C86" s="1" t="s">
        <v>238</v>
      </c>
      <c r="D86" s="108">
        <v>90000</v>
      </c>
      <c r="E86" s="108">
        <v>90000</v>
      </c>
      <c r="F86" s="108">
        <v>90000</v>
      </c>
      <c r="G86" s="108">
        <v>120000</v>
      </c>
      <c r="H86" s="1" t="s">
        <v>239</v>
      </c>
    </row>
    <row r="87" spans="3:8" ht="15.75" customHeight="1">
      <c r="C87" s="1" t="s">
        <v>240</v>
      </c>
      <c r="D87" s="108">
        <v>1998000</v>
      </c>
      <c r="E87" s="108">
        <v>2370000</v>
      </c>
      <c r="F87" s="108">
        <v>2670000</v>
      </c>
      <c r="G87" s="108">
        <v>2900000</v>
      </c>
      <c r="H87" s="1" t="s">
        <v>241</v>
      </c>
    </row>
    <row r="88" spans="3:8" ht="15.75" customHeight="1">
      <c r="C88" s="1" t="s">
        <v>242</v>
      </c>
      <c r="D88" s="108">
        <v>100000</v>
      </c>
      <c r="E88" s="108">
        <v>303000</v>
      </c>
      <c r="F88" s="108">
        <v>453000</v>
      </c>
      <c r="G88" s="108">
        <v>711000</v>
      </c>
      <c r="H88" s="1" t="s">
        <v>243</v>
      </c>
    </row>
    <row r="89" spans="3:8" ht="15.75" customHeight="1">
      <c r="C89" s="1" t="s">
        <v>244</v>
      </c>
      <c r="D89" s="108">
        <v>6606000</v>
      </c>
      <c r="E89" s="108">
        <v>7018000</v>
      </c>
      <c r="F89" s="108">
        <v>7453000</v>
      </c>
      <c r="G89" s="108">
        <v>7600000</v>
      </c>
      <c r="H89" s="1" t="s">
        <v>245</v>
      </c>
    </row>
    <row r="90" spans="3:7" ht="15.75" customHeight="1">
      <c r="C90" s="119" t="s">
        <v>250</v>
      </c>
      <c r="D90" s="118">
        <f>SUM(D82:D89)</f>
        <v>12775000</v>
      </c>
      <c r="E90" s="118">
        <f>SUM(E82:E89)</f>
        <v>14107000</v>
      </c>
      <c r="F90" s="118">
        <f>SUM(F82:F89)</f>
        <v>15236000</v>
      </c>
      <c r="G90" s="118">
        <f>SUM(G82:G89)</f>
        <v>16470000</v>
      </c>
    </row>
    <row r="92" spans="3:4" ht="15.75" customHeight="1">
      <c r="C92" s="283"/>
      <c r="D92" s="283"/>
    </row>
    <row r="93" spans="3:4" ht="18" customHeight="1">
      <c r="C93" s="136" t="s">
        <v>262</v>
      </c>
      <c r="D93" s="137" t="s">
        <v>263</v>
      </c>
    </row>
    <row r="94" spans="3:5" ht="18" customHeight="1">
      <c r="C94" s="132" t="s">
        <v>232</v>
      </c>
      <c r="D94" s="133">
        <v>3030000</v>
      </c>
      <c r="E94" s="120"/>
    </row>
    <row r="95" spans="3:5" ht="18" customHeight="1">
      <c r="C95" s="132" t="s">
        <v>246</v>
      </c>
      <c r="D95" s="133">
        <v>435900</v>
      </c>
      <c r="E95" s="120"/>
    </row>
    <row r="96" spans="3:5" ht="18" customHeight="1">
      <c r="C96" s="132" t="s">
        <v>235</v>
      </c>
      <c r="D96" s="133">
        <v>318000</v>
      </c>
      <c r="E96" s="120"/>
    </row>
    <row r="97" spans="3:5" ht="18" customHeight="1">
      <c r="C97" s="132" t="s">
        <v>237</v>
      </c>
      <c r="D97" s="133">
        <v>180000</v>
      </c>
      <c r="E97" s="120"/>
    </row>
    <row r="98" spans="3:5" ht="18" customHeight="1">
      <c r="C98" s="132" t="s">
        <v>239</v>
      </c>
      <c r="D98" s="133">
        <v>50000</v>
      </c>
      <c r="E98" s="120"/>
    </row>
    <row r="99" spans="3:5" ht="18" customHeight="1">
      <c r="C99" s="132" t="s">
        <v>241</v>
      </c>
      <c r="D99" s="133">
        <v>740000</v>
      </c>
      <c r="E99" s="120"/>
    </row>
    <row r="100" spans="3:5" ht="18" customHeight="1">
      <c r="C100" s="132" t="s">
        <v>243</v>
      </c>
      <c r="D100" s="133">
        <v>32000</v>
      </c>
      <c r="E100" s="120"/>
    </row>
    <row r="101" spans="3:5" ht="18" customHeight="1">
      <c r="C101" s="132" t="s">
        <v>245</v>
      </c>
      <c r="D101" s="133">
        <v>541445</v>
      </c>
      <c r="E101" s="120"/>
    </row>
    <row r="102" spans="3:5" ht="18" customHeight="1">
      <c r="C102" s="134" t="s">
        <v>247</v>
      </c>
      <c r="D102" s="135">
        <f>SUM(D94:D101)</f>
        <v>5327345</v>
      </c>
      <c r="E102" s="120"/>
    </row>
    <row r="103" spans="4:5" ht="18" customHeight="1">
      <c r="D103" s="120"/>
      <c r="E103" s="120"/>
    </row>
    <row r="104" spans="4:5" ht="18" customHeight="1">
      <c r="D104" s="120"/>
      <c r="E104" s="120"/>
    </row>
    <row r="105" spans="4:5" ht="15.75" customHeight="1">
      <c r="D105" s="120"/>
      <c r="E105" s="120"/>
    </row>
    <row r="106" spans="4:5" ht="15.75" customHeight="1">
      <c r="D106" s="120"/>
      <c r="E106" s="120"/>
    </row>
    <row r="107" spans="4:5" ht="15.75" customHeight="1">
      <c r="D107" s="120"/>
      <c r="E107" s="120"/>
    </row>
  </sheetData>
  <sheetProtection/>
  <mergeCells count="11">
    <mergeCell ref="C92:D92"/>
    <mergeCell ref="C81:G81"/>
    <mergeCell ref="E4:E5"/>
    <mergeCell ref="F4:F5"/>
    <mergeCell ref="G4:G5"/>
    <mergeCell ref="D4:D5"/>
    <mergeCell ref="B4:B5"/>
    <mergeCell ref="C4:C5"/>
    <mergeCell ref="B9:C9"/>
    <mergeCell ref="C14:F14"/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40.140625" style="0" customWidth="1"/>
    <col min="4" max="4" width="16.8515625" style="0" customWidth="1"/>
    <col min="5" max="5" width="15.57421875" style="0" customWidth="1"/>
    <col min="6" max="6" width="16.57421875" style="0" customWidth="1"/>
  </cols>
  <sheetData>
    <row r="2" ht="12" customHeight="1"/>
    <row r="3" spans="2:5" ht="12" customHeight="1" thickBot="1">
      <c r="B3" s="288"/>
      <c r="C3" s="288"/>
      <c r="D3" s="288"/>
      <c r="E3" s="288"/>
    </row>
    <row r="4" spans="2:6" ht="75.75" customHeight="1" thickBot="1">
      <c r="B4" s="271" t="s">
        <v>271</v>
      </c>
      <c r="C4" s="272"/>
      <c r="D4" s="272"/>
      <c r="E4" s="272"/>
      <c r="F4" s="273"/>
    </row>
    <row r="5" spans="2:6" ht="12" customHeight="1" thickBot="1">
      <c r="B5" s="2"/>
      <c r="C5" s="2"/>
      <c r="D5" s="2"/>
      <c r="E5" s="2"/>
      <c r="F5" s="2"/>
    </row>
    <row r="6" spans="2:6" ht="12" customHeight="1">
      <c r="B6" s="266" t="s">
        <v>6</v>
      </c>
      <c r="C6" s="225" t="s">
        <v>9</v>
      </c>
      <c r="D6" s="225">
        <v>2020</v>
      </c>
      <c r="E6" s="225">
        <v>2021</v>
      </c>
      <c r="F6" s="242">
        <v>2022</v>
      </c>
    </row>
    <row r="7" spans="2:6" ht="38.25" customHeight="1">
      <c r="B7" s="268"/>
      <c r="C7" s="254"/>
      <c r="D7" s="254"/>
      <c r="E7" s="254"/>
      <c r="F7" s="255"/>
    </row>
    <row r="8" spans="2:6" ht="39" customHeight="1">
      <c r="B8" s="123">
        <v>1</v>
      </c>
      <c r="C8" s="124" t="s">
        <v>260</v>
      </c>
      <c r="D8" s="124">
        <v>600000</v>
      </c>
      <c r="E8" s="124">
        <v>650000</v>
      </c>
      <c r="F8" s="125">
        <v>700000</v>
      </c>
    </row>
    <row r="9" spans="2:6" ht="42.75" customHeight="1">
      <c r="B9" s="129">
        <v>2</v>
      </c>
      <c r="C9" s="130" t="s">
        <v>261</v>
      </c>
      <c r="D9" s="130">
        <v>3000000</v>
      </c>
      <c r="E9" s="130">
        <v>3150000</v>
      </c>
      <c r="F9" s="131">
        <v>3300000</v>
      </c>
    </row>
    <row r="10" spans="2:6" ht="36.75" customHeight="1" thickBot="1">
      <c r="B10" s="286" t="s">
        <v>13</v>
      </c>
      <c r="C10" s="287"/>
      <c r="D10" s="190">
        <v>3600000</v>
      </c>
      <c r="E10" s="190">
        <v>3800000</v>
      </c>
      <c r="F10" s="191">
        <v>4000000</v>
      </c>
    </row>
    <row r="11" ht="12" customHeight="1"/>
    <row r="12" spans="4:6" ht="12" customHeight="1">
      <c r="D12" s="289"/>
      <c r="E12" s="289"/>
      <c r="F12" s="289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</sheetData>
  <sheetProtection/>
  <mergeCells count="8">
    <mergeCell ref="B10:C10"/>
    <mergeCell ref="B3:E3"/>
    <mergeCell ref="B4:F4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2019-07-30T05:20:22Z</cp:lastPrinted>
  <dcterms:created xsi:type="dcterms:W3CDTF">1999-05-26T11:21:22Z</dcterms:created>
  <dcterms:modified xsi:type="dcterms:W3CDTF">2019-07-30T06:34:05Z</dcterms:modified>
  <cp:category/>
  <cp:version/>
  <cp:contentType/>
  <cp:contentStatus/>
</cp:coreProperties>
</file>